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7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<sst xmlns="http://schemas.openxmlformats.org/spreadsheetml/2006/main" count="311" uniqueCount="231">
  <si>
    <t>附件4 市级部门所属单位预算公开表格样式</t>
  </si>
  <si>
    <t>单位预算公开表01</t>
  </si>
  <si>
    <t>单位收支预算总表</t>
  </si>
  <si>
    <t>单位名称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</si>
  <si>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</si>
  <si>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</si>
  <si>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</si>
  <si>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</si>
  <si>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</si>
  <si>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</si>
  <si>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一、社会保障和就业支出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</si>
  <si>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</si>
  <si>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</si>
  <si>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</si>
  <si>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</si>
  <si>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</si>
  <si>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</si>
  <si>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</si>
  <si>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</si>
  <si>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</si>
  <si>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</si>
  <si>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</si>
  <si>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</si>
  <si>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二、政府性基金预算拨款收入</t>
  </si>
  <si>
    <t xml:space="preserve">  行政事业单位养老支出</t>
  </si>
  <si>
    <t>三、国有资本经营预算收入</t>
  </si>
  <si>
    <t xml:space="preserve">      事业单位离退休</t>
  </si>
  <si>
    <t>四、财政专户管理资金收入</t>
  </si>
  <si>
    <t xml:space="preserve">      机关事业单位基本养老保险缴费支出</t>
  </si>
  <si>
    <t>五、事业收入（不含专户资金）</t>
  </si>
  <si>
    <t xml:space="preserve">      机关事业单位职业年金缴费支出</t>
  </si>
  <si>
    <t>六、事业单位经营收入</t>
  </si>
  <si>
    <t xml:space="preserve">  退役安置</t>
  </si>
  <si>
    <t>七、上级补助收入</t>
  </si>
  <si>
    <t xml:space="preserve">      军队移交政府的离退休人员安置</t>
  </si>
  <si>
    <t>八、附属单位上缴收入</t>
  </si>
  <si>
    <t xml:space="preserve">      军队移交政府离退休干部管理机构</t>
  </si>
  <si>
    <t>九、其他收入</t>
  </si>
  <si>
    <t xml:space="preserve">  退役军人管理事务</t>
  </si>
  <si>
    <t>本年收入合计</t>
  </si>
  <si>
    <t xml:space="preserve">        事业运行</t>
  </si>
  <si>
    <t>十、用累计盈余弥补收支差额</t>
  </si>
  <si>
    <t>其他退役军人事务管理支出</t>
  </si>
  <si>
    <t>十一、上年结转</t>
  </si>
  <si>
    <t>二、卫生健康支出</t>
  </si>
  <si>
    <t>其中：一般公共预算拨款</t>
  </si>
  <si>
    <t xml:space="preserve">  行政事业单位医疗</t>
  </si>
  <si>
    <t xml:space="preserve">     政府性基金预算</t>
  </si>
  <si>
    <t xml:space="preserve">      事业单位医疗</t>
  </si>
  <si>
    <t xml:space="preserve">     国有资本经营预算</t>
  </si>
  <si>
    <t xml:space="preserve">      公务员医疗补助</t>
  </si>
  <si>
    <t xml:space="preserve">     财政专户管理资金</t>
  </si>
  <si>
    <t>三、住房保障支出</t>
  </si>
  <si>
    <t xml:space="preserve">     其他资金</t>
  </si>
  <si>
    <t xml:space="preserve">  住房改革支出</t>
  </si>
  <si>
    <t xml:space="preserve">      住房公积金</t>
  </si>
  <si>
    <t>本年支出合计</t>
  </si>
  <si>
    <t>收  入  总  计</t>
  </si>
  <si>
    <t>支  出  总  计</t>
  </si>
  <si>
    <t>科目均细化至支出功能分类的项级科目</t>
  </si>
  <si>
    <t>单位预算公开表02</t>
  </si>
  <si>
    <t>单位收入预算总表</t>
  </si>
  <si>
    <t>一般公共预算拨款收入</t>
  </si>
  <si>
    <t>政府性基金预算拨款收入</t>
  </si>
  <si>
    <t>国有资本经营预算收入</t>
  </si>
  <si>
    <t>财政专户管理资金收入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</si>
  <si>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</si>
  <si>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</si>
  <si>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</si>
  <si>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</si>
  <si>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</si>
  <si>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 xml:space="preserve"> 慈溪市退役军人服务中心</t>
  </si>
  <si>
    <t>单位预算公开表03</t>
  </si>
  <si>
    <t>单位支出预算总表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</si>
  <si>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</si>
  <si>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</si>
  <si>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</si>
  <si>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</si>
  <si>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</si>
  <si>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</si>
  <si>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</si>
  <si>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</si>
  <si>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</si>
  <si>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</si>
  <si>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</si>
  <si>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</si>
  <si>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</si>
  <si>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</si>
  <si>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退役安置</t>
  </si>
  <si>
    <t>军队移交政府的离退休人员安置</t>
  </si>
  <si>
    <t>军队移交政府离退休干部管理机构</t>
  </si>
  <si>
    <t>退役军人管理事务</t>
  </si>
  <si>
    <t>事业运行</t>
  </si>
  <si>
    <t>行政事业单位医疗</t>
  </si>
  <si>
    <t>事业单位医疗</t>
  </si>
  <si>
    <t>公务员医疗补助</t>
  </si>
  <si>
    <r>
      <t>三、住房保障支出</t>
    </r>
    <r>
      <rPr>
        <sz val="11"/>
        <rFont val="Arial"/>
        <family val="2"/>
      </rPr>
      <t xml:space="preserve">  </t>
    </r>
  </si>
  <si>
    <t>住房改革支出</t>
  </si>
  <si>
    <t>住房公积金</t>
  </si>
  <si>
    <t>科目细化至支出功能分类的项级科目</t>
  </si>
  <si>
    <t>单位预算公开表04</t>
  </si>
  <si>
    <t>财政拨款收支预算表</t>
  </si>
  <si>
    <t>一、本年收入</t>
  </si>
  <si>
    <t>一、本年支出</t>
  </si>
  <si>
    <t xml:space="preserve">    一般公共预算拨款</t>
  </si>
  <si>
    <t>1.社会保障和就业支出</t>
  </si>
  <si>
    <t xml:space="preserve">    政府性基金预算拨款</t>
  </si>
  <si>
    <t xml:space="preserve">    国有资本经营预算拨款</t>
  </si>
  <si>
    <t xml:space="preserve">      事业运行</t>
  </si>
  <si>
    <t xml:space="preserve">      其他退役军人事务管理支出</t>
  </si>
  <si>
    <t>2.卫生健康支出</t>
  </si>
  <si>
    <t>3.住房保障支出</t>
  </si>
  <si>
    <t>二、上年结转</t>
  </si>
  <si>
    <t>二、结转下年</t>
  </si>
  <si>
    <t xml:space="preserve">    政府性基金预算结转</t>
  </si>
  <si>
    <t xml:space="preserve">     </t>
  </si>
  <si>
    <t>单位预算公开表05</t>
  </si>
  <si>
    <t>一般公共预算支出表</t>
  </si>
  <si>
    <t>2020年执行数</t>
  </si>
  <si>
    <t>2021年预算数</t>
  </si>
  <si>
    <t>2021年预算数比2020年执行数</t>
  </si>
  <si>
    <t>增减额</t>
  </si>
  <si>
    <t>增减比例</t>
  </si>
  <si>
    <t> 行政事业单位养老支出</t>
  </si>
  <si>
    <t>  事业单位离退休</t>
  </si>
  <si>
    <t>  机关事业单位基本养老保险缴费支出</t>
  </si>
  <si>
    <t>  机关事业单位职业年金缴费支出</t>
  </si>
  <si>
    <t xml:space="preserve">  抚恤</t>
  </si>
  <si>
    <t xml:space="preserve">    优抚事业单位支出</t>
  </si>
  <si>
    <t> 退役安置</t>
  </si>
  <si>
    <t>  军队移交政府的离退休人员安置</t>
  </si>
  <si>
    <t>  军队移交政府离退休干部管理机构</t>
  </si>
  <si>
    <t> 退役军人管理事务</t>
  </si>
  <si>
    <t>  事业运行</t>
  </si>
  <si>
    <t>  其他退役军人事务管理支出</t>
  </si>
  <si>
    <t> 行政事业单位医疗</t>
  </si>
  <si>
    <t>  事业单位医疗</t>
  </si>
  <si>
    <t>  公务员医疗补助</t>
  </si>
  <si>
    <t> 住房改革支出</t>
  </si>
  <si>
    <t xml:space="preserve">    住房公积金</t>
  </si>
  <si>
    <t>  购房补贴</t>
  </si>
  <si>
    <t>单位预算公开表06</t>
  </si>
  <si>
    <t>一般公共预算基本支出表</t>
  </si>
  <si>
    <t>单位预算支出经济分类科目</t>
  </si>
  <si>
    <t>2021年基本支出</t>
  </si>
  <si>
    <t>人员经费</t>
  </si>
  <si>
    <t>公用经费</t>
  </si>
  <si>
    <t xml:space="preserve">  工资福利支出</t>
  </si>
  <si>
    <t>基本工资</t>
  </si>
  <si>
    <t>津贴补贴</t>
  </si>
  <si>
    <t>奖金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</si>
  <si>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</si>
  <si>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</si>
  <si>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</si>
  <si>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</si>
  <si>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</si>
  <si>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</si>
  <si>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</si>
  <si>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</si>
  <si>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</si>
  <si>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</si>
  <si>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</si>
  <si>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</si>
  <si>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</si>
  <si>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</si>
  <si>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 xml:space="preserve">  商品和服务支出</t>
  </si>
  <si>
    <t>30201</t>
  </si>
  <si>
    <t>办公费</t>
  </si>
  <si>
    <t>30202</t>
  </si>
  <si>
    <t>印刷费</t>
  </si>
  <si>
    <t>30205</t>
  </si>
  <si>
    <t>水费</t>
  </si>
  <si>
    <t>电费</t>
  </si>
  <si>
    <t>30207</t>
  </si>
  <si>
    <t>邮电费</t>
  </si>
  <si>
    <t>物业管理费</t>
  </si>
  <si>
    <t>30211</t>
  </si>
  <si>
    <t>差旅费</t>
  </si>
  <si>
    <t>30213</t>
  </si>
  <si>
    <t>维修(护)费</t>
  </si>
  <si>
    <t>会议费</t>
  </si>
  <si>
    <t>30216</t>
  </si>
  <si>
    <t>培训费</t>
  </si>
  <si>
    <t>30217</t>
  </si>
  <si>
    <t>公务接待费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</si>
  <si>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</si>
  <si>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</si>
  <si>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</si>
  <si>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</si>
  <si>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</si>
  <si>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</si>
  <si>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</si>
  <si>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</si>
  <si>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</si>
  <si>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</si>
  <si>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</si>
  <si>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</si>
  <si>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</si>
  <si>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</si>
  <si>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</si>
  <si>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退休费</t>
  </si>
  <si>
    <t>退职费</t>
  </si>
  <si>
    <t>生活补助</t>
  </si>
  <si>
    <t>退休医疗费补助</t>
  </si>
  <si>
    <t>30309</t>
  </si>
  <si>
    <t>奖励金</t>
  </si>
  <si>
    <t>30399</t>
  </si>
  <si>
    <t>其他对个人和家庭的补助支出</t>
  </si>
  <si>
    <t>科目细化至支出单位预算支出经济分类的款级科目</t>
  </si>
  <si>
    <t>单位预算公开表07</t>
  </si>
  <si>
    <t>政府性基金预算支出表</t>
  </si>
  <si>
    <t>本年政府性基金预算支出</t>
  </si>
  <si>
    <t>慈溪市退役军人服务中心没有政府性基金预算拨款安排的支出，故本表无数据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</si>
  <si>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</si>
  <si>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</si>
  <si>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</si>
  <si>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</si>
  <si>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</si>
  <si>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</si>
  <si>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没有数据的表格必须空表公开并注明“ XX局没有政府性基金预算拨款安排的支出，故本表无数据。”</t>
  </si>
  <si>
    <t>单位预算公开表08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</si>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</sst>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3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9"/>
      <name val="方正书宋_GBK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0" fontId="3" fillId="0" borderId="10" xfId="25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177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 applyProtection="1">
      <alignment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34" borderId="0" xfId="0" applyNumberFormat="1" applyFont="1" applyFill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9" fontId="3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workbookViewId="0" topLeftCell="A7">
      <selection activeCell="D17" sqref="D17"/>
    </sheetView>
  </sheetViews>
  <sheetFormatPr defaultColWidth="6.875" defaultRowHeight="19.5" customHeight="1"/>
  <cols>
    <col min="1" max="1" width="34.875" style="6" customWidth="1"/>
    <col min="2" max="2" width="23.625" style="0" customWidth="1"/>
    <col min="3" max="3" width="34.12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spans="1:4" ht="19.5" customHeight="1">
      <c r="A1" s="46" t="s">
        <v>0</v>
      </c>
      <c r="B1" s="45"/>
      <c r="C1" s="45"/>
      <c r="D1" s="45"/>
    </row>
    <row r="2" spans="1:4" ht="15" customHeight="1">
      <c r="A2" s="76"/>
      <c r="B2" s="45"/>
      <c r="C2" s="45"/>
      <c r="D2" s="77" t="s">
        <v>1</v>
      </c>
    </row>
    <row r="3" spans="1:253" s="8" customFormat="1" ht="28.5" customHeight="1">
      <c r="A3" s="78" t="s">
        <v>2</v>
      </c>
      <c r="B3" s="78"/>
      <c r="C3" s="79"/>
      <c r="D3" s="7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8" t="s">
        <v>3</v>
      </c>
      <c r="B4" s="6"/>
      <c r="C4" s="6"/>
      <c r="D4" s="80" t="s">
        <v>4</v>
      </c>
      <c r="H4" s="127"/>
      <c r="I4" s="127"/>
      <c r="J4" s="127"/>
      <c r="K4" s="127"/>
      <c r="L4" s="127"/>
    </row>
    <row r="5" spans="1:20" ht="21" customHeight="1">
      <c r="A5" s="81" t="s">
        <v>5</v>
      </c>
      <c r="B5" s="82"/>
      <c r="C5" s="81" t="s">
        <v>6</v>
      </c>
      <c r="D5" s="83"/>
      <c r="E5" s="127"/>
      <c r="H5" s="127"/>
      <c r="I5" s="127"/>
      <c r="J5" s="127"/>
      <c r="K5" s="127"/>
      <c r="L5" s="127"/>
      <c r="M5" s="127"/>
      <c r="Q5" s="127"/>
      <c r="R5" s="127"/>
      <c r="S5" s="127"/>
      <c r="T5" s="127"/>
    </row>
    <row r="6" spans="1:30" ht="21" customHeight="1">
      <c r="A6" s="84" t="s">
        <v>7</v>
      </c>
      <c r="B6" s="84" t="s">
        <v>8</v>
      </c>
      <c r="C6" s="84" t="s">
        <v>7</v>
      </c>
      <c r="D6" s="29" t="s">
        <v>8</v>
      </c>
      <c r="E6" s="127"/>
      <c r="F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T6" s="127"/>
      <c r="U6" s="127"/>
      <c r="AD6" s="127"/>
    </row>
    <row r="7" spans="1:24" ht="21" customHeight="1">
      <c r="A7" s="40" t="s">
        <v>9</v>
      </c>
      <c r="B7" s="85">
        <v>267.84</v>
      </c>
      <c r="C7" s="35" t="s">
        <v>10</v>
      </c>
      <c r="D7" s="85">
        <f>D8+D12+D15</f>
        <v>520.69</v>
      </c>
      <c r="E7" s="127"/>
      <c r="F7" s="127"/>
      <c r="G7" s="128"/>
      <c r="J7" s="127"/>
      <c r="K7" s="131" t="s">
        <v>11</v>
      </c>
      <c r="L7" s="132" t="s">
        <v>12</v>
      </c>
      <c r="M7" s="132" t="s">
        <v>13</v>
      </c>
      <c r="N7" s="132" t="s">
        <v>14</v>
      </c>
      <c r="O7" s="131" t="s">
        <v>15</v>
      </c>
      <c r="P7" s="131" t="s">
        <v>16</v>
      </c>
      <c r="Q7" s="132" t="s">
        <v>17</v>
      </c>
      <c r="R7" s="131" t="s">
        <v>18</v>
      </c>
      <c r="S7" s="132" t="s">
        <v>19</v>
      </c>
      <c r="T7" s="134" t="s">
        <v>20</v>
      </c>
      <c r="U7" s="131" t="s">
        <v>19</v>
      </c>
      <c r="V7" s="131" t="s">
        <v>19</v>
      </c>
      <c r="W7" s="131" t="s">
        <v>21</v>
      </c>
      <c r="X7" s="131" t="s">
        <v>22</v>
      </c>
    </row>
    <row r="8" spans="1:28" ht="21" customHeight="1">
      <c r="A8" s="9" t="s">
        <v>23</v>
      </c>
      <c r="B8" s="85"/>
      <c r="C8" s="35" t="s">
        <v>24</v>
      </c>
      <c r="D8" s="85">
        <f>D9+D10+D11</f>
        <v>21.1</v>
      </c>
      <c r="H8" s="127"/>
      <c r="I8" s="127"/>
      <c r="K8" s="133"/>
      <c r="L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B8" s="127"/>
    </row>
    <row r="9" spans="1:29" ht="21" customHeight="1">
      <c r="A9" s="9" t="s">
        <v>25</v>
      </c>
      <c r="B9" s="85"/>
      <c r="C9" s="35" t="s">
        <v>26</v>
      </c>
      <c r="D9" s="85">
        <v>1.48</v>
      </c>
      <c r="J9" s="127"/>
      <c r="K9" s="127"/>
      <c r="L9" s="127"/>
      <c r="O9" s="127"/>
      <c r="R9" s="127"/>
      <c r="S9" s="127"/>
      <c r="T9" s="127"/>
      <c r="U9" s="127"/>
      <c r="X9" s="127"/>
      <c r="Y9" s="127"/>
      <c r="AC9" s="127"/>
    </row>
    <row r="10" spans="1:29" ht="21" customHeight="1">
      <c r="A10" s="40" t="s">
        <v>27</v>
      </c>
      <c r="B10" s="85"/>
      <c r="C10" s="35" t="s">
        <v>28</v>
      </c>
      <c r="D10" s="85">
        <v>13.08</v>
      </c>
      <c r="J10" s="127"/>
      <c r="K10" s="127"/>
      <c r="L10" s="127"/>
      <c r="O10" s="127"/>
      <c r="R10" s="127"/>
      <c r="S10" s="127"/>
      <c r="T10" s="127"/>
      <c r="U10" s="127"/>
      <c r="X10" s="127"/>
      <c r="Y10" s="127"/>
      <c r="AC10" s="127"/>
    </row>
    <row r="11" spans="1:28" ht="21" customHeight="1">
      <c r="A11" s="64" t="s">
        <v>29</v>
      </c>
      <c r="B11" s="85"/>
      <c r="C11" s="35" t="s">
        <v>30</v>
      </c>
      <c r="D11" s="85">
        <v>6.54</v>
      </c>
      <c r="E11" s="127"/>
      <c r="O11" s="127"/>
      <c r="P11" s="127"/>
      <c r="Q11" s="127"/>
      <c r="R11" s="127"/>
      <c r="S11" s="127"/>
      <c r="T11" s="127"/>
      <c r="AB11" s="127"/>
    </row>
    <row r="12" spans="1:31" ht="21" customHeight="1">
      <c r="A12" s="64" t="s">
        <v>31</v>
      </c>
      <c r="B12" s="85"/>
      <c r="C12" s="35" t="s">
        <v>32</v>
      </c>
      <c r="D12" s="85">
        <f>SUM(D13:D14)</f>
        <v>293.75</v>
      </c>
      <c r="E12" s="127"/>
      <c r="N12" s="127"/>
      <c r="O12" s="127"/>
      <c r="P12" s="127"/>
      <c r="Q12" s="127"/>
      <c r="R12" s="127"/>
      <c r="AE12" s="127"/>
    </row>
    <row r="13" spans="1:17" ht="21" customHeight="1">
      <c r="A13" s="64" t="s">
        <v>33</v>
      </c>
      <c r="B13" s="88"/>
      <c r="C13" s="35" t="s">
        <v>34</v>
      </c>
      <c r="D13" s="85">
        <v>285.44</v>
      </c>
      <c r="E13" s="127"/>
      <c r="G13" s="127"/>
      <c r="I13" s="127"/>
      <c r="N13" s="127"/>
      <c r="O13" s="127"/>
      <c r="P13" s="127"/>
      <c r="Q13" s="127"/>
    </row>
    <row r="14" spans="1:9" ht="21" customHeight="1">
      <c r="A14" s="40" t="s">
        <v>35</v>
      </c>
      <c r="B14" s="88"/>
      <c r="C14" s="35" t="s">
        <v>36</v>
      </c>
      <c r="D14" s="85">
        <v>8.31</v>
      </c>
      <c r="E14" s="127"/>
      <c r="G14" s="127"/>
      <c r="I14" s="127"/>
    </row>
    <row r="15" spans="1:9" ht="21" customHeight="1">
      <c r="A15" s="64" t="s">
        <v>37</v>
      </c>
      <c r="B15" s="88"/>
      <c r="C15" s="35" t="s">
        <v>38</v>
      </c>
      <c r="D15" s="85">
        <v>205.84</v>
      </c>
      <c r="E15" s="127"/>
      <c r="G15" s="127"/>
      <c r="I15" s="127"/>
    </row>
    <row r="16" spans="1:9" ht="21" customHeight="1">
      <c r="A16" s="23" t="s">
        <v>39</v>
      </c>
      <c r="B16" s="88">
        <f>SUM(B7:B15)</f>
        <v>267.84</v>
      </c>
      <c r="C16" s="35" t="s">
        <v>40</v>
      </c>
      <c r="D16" s="85">
        <v>167.84</v>
      </c>
      <c r="E16" s="127"/>
      <c r="G16" s="127"/>
      <c r="I16" s="127"/>
    </row>
    <row r="17" spans="1:9" ht="21" customHeight="1">
      <c r="A17" s="40" t="s">
        <v>41</v>
      </c>
      <c r="B17" s="90"/>
      <c r="C17" s="34" t="s">
        <v>42</v>
      </c>
      <c r="D17" s="90">
        <v>38</v>
      </c>
      <c r="G17" s="127"/>
      <c r="I17" s="127"/>
    </row>
    <row r="18" spans="1:9" ht="21" customHeight="1">
      <c r="A18" s="40" t="s">
        <v>43</v>
      </c>
      <c r="B18" s="90">
        <v>293.75</v>
      </c>
      <c r="C18" s="93" t="s">
        <v>44</v>
      </c>
      <c r="D18" s="90">
        <v>5.97</v>
      </c>
      <c r="G18" s="127"/>
      <c r="I18" s="127"/>
    </row>
    <row r="19" spans="1:7" ht="21" customHeight="1">
      <c r="A19" s="40" t="s">
        <v>45</v>
      </c>
      <c r="B19" s="90">
        <v>293.75</v>
      </c>
      <c r="C19" s="93" t="s">
        <v>46</v>
      </c>
      <c r="D19" s="90">
        <v>5.97</v>
      </c>
      <c r="G19" s="127"/>
    </row>
    <row r="20" spans="1:7" ht="21" customHeight="1">
      <c r="A20" s="40" t="s">
        <v>47</v>
      </c>
      <c r="B20" s="90"/>
      <c r="C20" s="129" t="s">
        <v>48</v>
      </c>
      <c r="D20" s="90">
        <v>4.21</v>
      </c>
      <c r="G20" s="127"/>
    </row>
    <row r="21" spans="1:7" ht="21" customHeight="1">
      <c r="A21" s="40" t="s">
        <v>49</v>
      </c>
      <c r="B21" s="90"/>
      <c r="C21" s="129" t="s">
        <v>50</v>
      </c>
      <c r="D21" s="90">
        <v>1.76</v>
      </c>
      <c r="G21" s="127"/>
    </row>
    <row r="22" spans="1:7" ht="21" customHeight="1">
      <c r="A22" s="40" t="s">
        <v>51</v>
      </c>
      <c r="B22" s="90"/>
      <c r="C22" s="130" t="s">
        <v>52</v>
      </c>
      <c r="D22" s="90">
        <v>34.93</v>
      </c>
      <c r="G22" s="127"/>
    </row>
    <row r="23" spans="1:7" ht="21" customHeight="1">
      <c r="A23" s="40" t="s">
        <v>53</v>
      </c>
      <c r="B23" s="90"/>
      <c r="C23" s="93" t="s">
        <v>54</v>
      </c>
      <c r="D23" s="90">
        <v>34.93</v>
      </c>
      <c r="G23" s="127"/>
    </row>
    <row r="24" spans="1:7" ht="21" customHeight="1">
      <c r="A24" s="40"/>
      <c r="B24" s="90"/>
      <c r="C24" s="93" t="s">
        <v>55</v>
      </c>
      <c r="D24" s="90">
        <v>34.93</v>
      </c>
      <c r="G24" s="127"/>
    </row>
    <row r="25" spans="1:7" ht="21" customHeight="1">
      <c r="A25" s="40"/>
      <c r="B25" s="90"/>
      <c r="C25" s="130" t="s">
        <v>56</v>
      </c>
      <c r="D25" s="90">
        <f>D7+D18+D22</f>
        <v>561.59</v>
      </c>
      <c r="G25" s="127"/>
    </row>
    <row r="26" spans="1:7" ht="21" customHeight="1">
      <c r="A26" s="40"/>
      <c r="B26" s="90"/>
      <c r="C26" s="93" t="s">
        <v>21</v>
      </c>
      <c r="D26" s="90"/>
      <c r="G26" s="127"/>
    </row>
    <row r="27" spans="1:7" ht="21" customHeight="1">
      <c r="A27" s="40"/>
      <c r="B27" s="90"/>
      <c r="C27" s="93"/>
      <c r="D27" s="90"/>
      <c r="G27" s="127"/>
    </row>
    <row r="28" spans="1:7" ht="21" customHeight="1">
      <c r="A28" s="23" t="s">
        <v>57</v>
      </c>
      <c r="B28" s="90">
        <f>B16+B18</f>
        <v>561.5899999999999</v>
      </c>
      <c r="C28" s="23" t="s">
        <v>58</v>
      </c>
      <c r="D28" s="90">
        <v>561.59</v>
      </c>
      <c r="F28" s="127"/>
      <c r="G28" s="127"/>
    </row>
    <row r="29" spans="1:4" ht="33" customHeight="1">
      <c r="A29" s="121" t="s">
        <v>59</v>
      </c>
      <c r="B29" s="121"/>
      <c r="C29" s="121"/>
      <c r="D29" s="121"/>
    </row>
    <row r="30" ht="19.5" customHeight="1">
      <c r="A30"/>
    </row>
  </sheetData>
  <sheetProtection/>
  <mergeCells count="1">
    <mergeCell ref="A29:D29"/>
  </mergeCells>
  <printOptions/>
  <pageMargins left="0.8600000000000001" right="0.75" top="0.42" bottom="0.17" header="0.42" footer="0.18"/>
  <pageSetup fitToHeight="1" fitToWidth="1" horizontalDpi="1200" verticalDpi="12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G10" sqref="G10"/>
    </sheetView>
  </sheetViews>
  <sheetFormatPr defaultColWidth="9.00390625" defaultRowHeight="14.25"/>
  <cols>
    <col min="1" max="1" width="20.00390625" style="45" customWidth="1"/>
    <col min="2" max="2" width="9.50390625" style="45" bestFit="1" customWidth="1"/>
    <col min="3" max="5" width="9.00390625" style="45" customWidth="1"/>
    <col min="6" max="6" width="8.375" style="45" customWidth="1"/>
    <col min="7" max="7" width="9.00390625" style="45" customWidth="1"/>
    <col min="8" max="8" width="8.50390625" style="45" customWidth="1"/>
    <col min="9" max="9" width="8.625" style="45" customWidth="1"/>
    <col min="10" max="12" width="9.00390625" style="45" customWidth="1"/>
    <col min="13" max="13" width="9.875" style="45" customWidth="1"/>
    <col min="14" max="16384" width="9.00390625" style="45" customWidth="1"/>
  </cols>
  <sheetData>
    <row r="1" ht="14.25">
      <c r="A1" s="46"/>
    </row>
    <row r="2" spans="1:13" ht="14.25">
      <c r="A2" s="76"/>
      <c r="C2" s="116"/>
      <c r="K2" s="122" t="s">
        <v>60</v>
      </c>
      <c r="L2" s="116"/>
      <c r="M2" s="116"/>
    </row>
    <row r="3" spans="1:13" ht="30" customHeight="1">
      <c r="A3" s="117" t="s">
        <v>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3"/>
    </row>
    <row r="4" spans="1:13" ht="16.5" customHeight="1">
      <c r="A4" s="11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124" t="s">
        <v>4</v>
      </c>
      <c r="L4" s="125"/>
      <c r="M4" s="126"/>
    </row>
    <row r="5" spans="1:13" ht="42.75" customHeight="1">
      <c r="A5" s="119" t="s">
        <v>3</v>
      </c>
      <c r="B5" s="69" t="s">
        <v>19</v>
      </c>
      <c r="C5" s="53" t="s">
        <v>62</v>
      </c>
      <c r="D5" s="53" t="s">
        <v>63</v>
      </c>
      <c r="E5" s="120" t="s">
        <v>64</v>
      </c>
      <c r="F5" s="120" t="s">
        <v>65</v>
      </c>
      <c r="G5" s="120" t="s">
        <v>66</v>
      </c>
      <c r="H5" s="120" t="s">
        <v>14</v>
      </c>
      <c r="I5" s="120" t="s">
        <v>67</v>
      </c>
      <c r="J5" s="120" t="s">
        <v>68</v>
      </c>
      <c r="K5" s="120" t="s">
        <v>69</v>
      </c>
      <c r="L5" s="120" t="s">
        <v>70</v>
      </c>
      <c r="M5" s="120" t="s">
        <v>18</v>
      </c>
    </row>
    <row r="6" spans="1:13" ht="21" customHeight="1">
      <c r="A6" s="9" t="s">
        <v>71</v>
      </c>
      <c r="B6" s="9">
        <f>SUM(C6:M6)</f>
        <v>561.5899999999999</v>
      </c>
      <c r="C6" s="85">
        <v>267.84</v>
      </c>
      <c r="D6" s="9"/>
      <c r="E6" s="9"/>
      <c r="F6" s="9"/>
      <c r="G6" s="9"/>
      <c r="H6" s="9"/>
      <c r="I6" s="9"/>
      <c r="J6" s="9"/>
      <c r="K6" s="9"/>
      <c r="L6" s="9"/>
      <c r="M6" s="90">
        <v>293.75</v>
      </c>
    </row>
    <row r="7" spans="1:13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2" ht="14.25">
      <c r="A15" s="121"/>
      <c r="B15" s="121"/>
    </row>
  </sheetData>
  <sheetProtection/>
  <mergeCells count="4">
    <mergeCell ref="K2:M2"/>
    <mergeCell ref="A3:M3"/>
    <mergeCell ref="K4:M4"/>
    <mergeCell ref="A15:B15"/>
  </mergeCells>
  <printOptions/>
  <pageMargins left="0.8600000000000001" right="0.75" top="0.42" bottom="0.17" header="0.42" footer="0.18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C19" sqref="C19"/>
    </sheetView>
  </sheetViews>
  <sheetFormatPr defaultColWidth="9.00390625" defaultRowHeight="14.25"/>
  <cols>
    <col min="2" max="2" width="34.125" style="0" customWidth="1"/>
    <col min="3" max="3" width="17.875" style="0" customWidth="1"/>
    <col min="4" max="4" width="15.00390625" style="0" customWidth="1"/>
    <col min="5" max="5" width="13.50390625" style="0" customWidth="1"/>
    <col min="6" max="6" width="14.25390625" style="0" customWidth="1"/>
    <col min="7" max="7" width="13.875" style="0" customWidth="1"/>
    <col min="8" max="8" width="16.625" style="0" customWidth="1"/>
    <col min="9" max="9" width="16.00390625" style="0" customWidth="1"/>
  </cols>
  <sheetData>
    <row r="1" ht="14.25">
      <c r="B1" s="46"/>
    </row>
    <row r="2" ht="14.25">
      <c r="I2" s="2" t="s">
        <v>72</v>
      </c>
    </row>
    <row r="3" spans="2:9" ht="29.25" customHeight="1">
      <c r="B3" s="97" t="s">
        <v>73</v>
      </c>
      <c r="C3" s="98"/>
      <c r="D3" s="98"/>
      <c r="E3" s="98"/>
      <c r="F3" s="98"/>
      <c r="G3" s="98"/>
      <c r="H3" s="98"/>
      <c r="I3" s="98"/>
    </row>
    <row r="4" spans="1:9" ht="27" customHeight="1">
      <c r="A4" s="99" t="s">
        <v>3</v>
      </c>
      <c r="C4" s="100"/>
      <c r="D4" s="100"/>
      <c r="E4" s="100"/>
      <c r="F4" s="100"/>
      <c r="G4" s="100"/>
      <c r="H4" s="100"/>
      <c r="I4" s="115" t="s">
        <v>4</v>
      </c>
    </row>
    <row r="5" spans="1:9" ht="14.25" customHeight="1">
      <c r="A5" s="101" t="s">
        <v>74</v>
      </c>
      <c r="B5" s="101"/>
      <c r="C5" s="53" t="s">
        <v>19</v>
      </c>
      <c r="D5" s="49" t="s">
        <v>75</v>
      </c>
      <c r="E5" s="32"/>
      <c r="F5" s="53" t="s">
        <v>76</v>
      </c>
      <c r="G5" s="53" t="s">
        <v>77</v>
      </c>
      <c r="H5" s="53" t="s">
        <v>78</v>
      </c>
      <c r="I5" s="53" t="s">
        <v>79</v>
      </c>
    </row>
    <row r="6" spans="1:9" ht="21.75" customHeight="1">
      <c r="A6" s="101" t="s">
        <v>80</v>
      </c>
      <c r="B6" s="101" t="s">
        <v>81</v>
      </c>
      <c r="C6" s="53"/>
      <c r="D6" s="53" t="s">
        <v>82</v>
      </c>
      <c r="E6" s="53" t="s">
        <v>83</v>
      </c>
      <c r="F6" s="7"/>
      <c r="G6" s="7"/>
      <c r="H6" s="7"/>
      <c r="I6" s="7"/>
    </row>
    <row r="7" spans="1:9" s="95" customFormat="1" ht="19.5" customHeight="1">
      <c r="A7" s="102" t="s">
        <v>16</v>
      </c>
      <c r="B7" s="103"/>
      <c r="C7" s="104">
        <f>C8+C19+C23</f>
        <v>561.59</v>
      </c>
      <c r="D7" s="105">
        <f>D8+D19+D23</f>
        <v>212.86</v>
      </c>
      <c r="E7" s="105">
        <f>E8+E19+E23</f>
        <v>16.98</v>
      </c>
      <c r="F7" s="105">
        <f>F8+F19+F23</f>
        <v>331.75</v>
      </c>
      <c r="G7" s="7"/>
      <c r="H7" s="7"/>
      <c r="I7" s="7"/>
    </row>
    <row r="8" spans="1:9" s="96" customFormat="1" ht="19.5" customHeight="1">
      <c r="A8" s="106">
        <v>208</v>
      </c>
      <c r="B8" s="107" t="s">
        <v>10</v>
      </c>
      <c r="C8" s="104">
        <f>C9+C13+C16</f>
        <v>520.69</v>
      </c>
      <c r="D8" s="108">
        <f>D9+D13+D16</f>
        <v>171.96</v>
      </c>
      <c r="E8" s="108">
        <f>E9+E13+E16</f>
        <v>16.98</v>
      </c>
      <c r="F8" s="108">
        <f>F9+F13+F16</f>
        <v>331.75</v>
      </c>
      <c r="G8" s="104"/>
      <c r="H8" s="104"/>
      <c r="I8" s="104"/>
    </row>
    <row r="9" spans="1:9" s="96" customFormat="1" ht="19.5" customHeight="1">
      <c r="A9" s="106">
        <v>20805</v>
      </c>
      <c r="B9" s="107" t="s">
        <v>84</v>
      </c>
      <c r="C9" s="109">
        <f>SUM(D9:F9)</f>
        <v>21.1</v>
      </c>
      <c r="D9" s="108">
        <f>D10+D11+D12</f>
        <v>21.1</v>
      </c>
      <c r="E9" s="108">
        <v>0</v>
      </c>
      <c r="F9" s="108">
        <v>0</v>
      </c>
      <c r="G9" s="104"/>
      <c r="H9" s="104"/>
      <c r="I9" s="104"/>
    </row>
    <row r="10" spans="1:9" s="96" customFormat="1" ht="19.5" customHeight="1">
      <c r="A10" s="106">
        <v>2080502</v>
      </c>
      <c r="B10" s="107" t="s">
        <v>85</v>
      </c>
      <c r="C10" s="104">
        <f aca="true" t="shared" si="0" ref="C10:C25">SUM(D10:F10)</f>
        <v>1.48</v>
      </c>
      <c r="D10" s="108">
        <v>1.48</v>
      </c>
      <c r="E10" s="108">
        <v>0</v>
      </c>
      <c r="F10" s="108">
        <v>0</v>
      </c>
      <c r="G10" s="104"/>
      <c r="H10" s="104"/>
      <c r="I10" s="104"/>
    </row>
    <row r="11" spans="1:9" s="96" customFormat="1" ht="19.5" customHeight="1">
      <c r="A11" s="106">
        <v>2080505</v>
      </c>
      <c r="B11" s="107" t="s">
        <v>86</v>
      </c>
      <c r="C11" s="104">
        <f t="shared" si="0"/>
        <v>13.08</v>
      </c>
      <c r="D11" s="108">
        <v>13.08</v>
      </c>
      <c r="E11" s="108">
        <v>0</v>
      </c>
      <c r="F11" s="108">
        <v>0</v>
      </c>
      <c r="G11" s="104"/>
      <c r="H11" s="104"/>
      <c r="I11" s="104"/>
    </row>
    <row r="12" spans="1:9" s="96" customFormat="1" ht="19.5" customHeight="1">
      <c r="A12" s="106">
        <v>2080506</v>
      </c>
      <c r="B12" s="107" t="s">
        <v>87</v>
      </c>
      <c r="C12" s="104">
        <f t="shared" si="0"/>
        <v>6.54</v>
      </c>
      <c r="D12" s="108">
        <v>6.54</v>
      </c>
      <c r="E12" s="108">
        <v>0</v>
      </c>
      <c r="F12" s="108">
        <v>0</v>
      </c>
      <c r="G12" s="104"/>
      <c r="H12" s="104"/>
      <c r="I12" s="104"/>
    </row>
    <row r="13" spans="1:9" s="96" customFormat="1" ht="19.5" customHeight="1">
      <c r="A13" s="106">
        <v>20809</v>
      </c>
      <c r="B13" s="107" t="s">
        <v>88</v>
      </c>
      <c r="C13" s="104">
        <f t="shared" si="0"/>
        <v>293.75</v>
      </c>
      <c r="D13" s="108">
        <v>0</v>
      </c>
      <c r="E13" s="108">
        <v>0</v>
      </c>
      <c r="F13" s="105">
        <f>SUM(F14:F15)</f>
        <v>293.75</v>
      </c>
      <c r="G13" s="104"/>
      <c r="H13" s="104"/>
      <c r="I13" s="104"/>
    </row>
    <row r="14" spans="1:9" s="96" customFormat="1" ht="19.5" customHeight="1">
      <c r="A14" s="106">
        <v>2080902</v>
      </c>
      <c r="B14" s="110" t="s">
        <v>89</v>
      </c>
      <c r="C14" s="104">
        <f t="shared" si="0"/>
        <v>285.44</v>
      </c>
      <c r="D14" s="108">
        <v>0</v>
      </c>
      <c r="E14" s="108">
        <v>0</v>
      </c>
      <c r="F14" s="105">
        <v>285.44</v>
      </c>
      <c r="G14" s="104"/>
      <c r="H14" s="104"/>
      <c r="I14" s="104"/>
    </row>
    <row r="15" spans="1:9" s="96" customFormat="1" ht="19.5" customHeight="1">
      <c r="A15" s="106">
        <v>2080903</v>
      </c>
      <c r="B15" s="107" t="s">
        <v>90</v>
      </c>
      <c r="C15" s="104">
        <f t="shared" si="0"/>
        <v>8.31</v>
      </c>
      <c r="D15" s="108">
        <v>0</v>
      </c>
      <c r="E15" s="108">
        <v>0</v>
      </c>
      <c r="F15" s="105">
        <v>8.31</v>
      </c>
      <c r="G15" s="104"/>
      <c r="H15" s="104"/>
      <c r="I15" s="104"/>
    </row>
    <row r="16" spans="1:9" s="96" customFormat="1" ht="19.5" customHeight="1">
      <c r="A16" s="106">
        <v>20828</v>
      </c>
      <c r="B16" s="107" t="s">
        <v>91</v>
      </c>
      <c r="C16" s="104">
        <f t="shared" si="0"/>
        <v>205.84</v>
      </c>
      <c r="D16" s="108">
        <f>D17+D18</f>
        <v>150.86</v>
      </c>
      <c r="E16" s="108">
        <f>E17+E18</f>
        <v>16.98</v>
      </c>
      <c r="F16" s="108">
        <f>F17+F18</f>
        <v>38</v>
      </c>
      <c r="G16" s="104"/>
      <c r="H16" s="104"/>
      <c r="I16" s="104"/>
    </row>
    <row r="17" spans="1:9" s="96" customFormat="1" ht="19.5" customHeight="1">
      <c r="A17" s="106">
        <v>2082850</v>
      </c>
      <c r="B17" s="107" t="s">
        <v>92</v>
      </c>
      <c r="C17" s="104">
        <f t="shared" si="0"/>
        <v>167.84</v>
      </c>
      <c r="D17" s="111">
        <v>150.86</v>
      </c>
      <c r="E17" s="108">
        <v>16.98</v>
      </c>
      <c r="F17" s="108">
        <v>0</v>
      </c>
      <c r="G17" s="104"/>
      <c r="H17" s="104"/>
      <c r="I17" s="104"/>
    </row>
    <row r="18" spans="1:9" s="96" customFormat="1" ht="19.5" customHeight="1">
      <c r="A18" s="106">
        <v>2082899</v>
      </c>
      <c r="B18" s="107" t="s">
        <v>42</v>
      </c>
      <c r="C18" s="109">
        <f t="shared" si="0"/>
        <v>38</v>
      </c>
      <c r="D18" s="112">
        <v>0</v>
      </c>
      <c r="E18" s="108">
        <v>0</v>
      </c>
      <c r="F18" s="108">
        <v>38</v>
      </c>
      <c r="G18" s="104"/>
      <c r="H18" s="104"/>
      <c r="I18" s="104"/>
    </row>
    <row r="19" spans="1:9" s="96" customFormat="1" ht="19.5" customHeight="1">
      <c r="A19" s="106">
        <v>210</v>
      </c>
      <c r="B19" s="107" t="s">
        <v>44</v>
      </c>
      <c r="C19" s="104">
        <f t="shared" si="0"/>
        <v>5.97</v>
      </c>
      <c r="D19" s="108">
        <f>D20</f>
        <v>5.97</v>
      </c>
      <c r="E19" s="108">
        <v>0</v>
      </c>
      <c r="F19" s="108">
        <v>0</v>
      </c>
      <c r="G19" s="104"/>
      <c r="H19" s="104"/>
      <c r="I19" s="104"/>
    </row>
    <row r="20" spans="1:9" s="96" customFormat="1" ht="19.5" customHeight="1">
      <c r="A20" s="106">
        <v>21011</v>
      </c>
      <c r="B20" s="107" t="s">
        <v>93</v>
      </c>
      <c r="C20" s="104">
        <f t="shared" si="0"/>
        <v>5.97</v>
      </c>
      <c r="D20" s="108">
        <f>D21+D22</f>
        <v>5.97</v>
      </c>
      <c r="E20" s="108">
        <v>0</v>
      </c>
      <c r="F20" s="108">
        <v>0</v>
      </c>
      <c r="G20" s="104"/>
      <c r="H20" s="104"/>
      <c r="I20" s="104"/>
    </row>
    <row r="21" spans="1:9" s="96" customFormat="1" ht="19.5" customHeight="1">
      <c r="A21" s="106">
        <v>2101102</v>
      </c>
      <c r="B21" s="107" t="s">
        <v>94</v>
      </c>
      <c r="C21" s="104">
        <f t="shared" si="0"/>
        <v>4.21</v>
      </c>
      <c r="D21" s="108">
        <v>4.21</v>
      </c>
      <c r="E21" s="108">
        <v>0</v>
      </c>
      <c r="F21" s="108">
        <v>0</v>
      </c>
      <c r="G21" s="104"/>
      <c r="H21" s="104"/>
      <c r="I21" s="104"/>
    </row>
    <row r="22" spans="1:9" s="96" customFormat="1" ht="19.5" customHeight="1">
      <c r="A22" s="106">
        <v>2101103</v>
      </c>
      <c r="B22" s="107" t="s">
        <v>95</v>
      </c>
      <c r="C22" s="104">
        <f t="shared" si="0"/>
        <v>1.76</v>
      </c>
      <c r="D22" s="108">
        <v>1.76</v>
      </c>
      <c r="E22" s="108">
        <v>0</v>
      </c>
      <c r="F22" s="108">
        <v>0</v>
      </c>
      <c r="G22" s="104"/>
      <c r="H22" s="104"/>
      <c r="I22" s="104"/>
    </row>
    <row r="23" spans="1:9" s="96" customFormat="1" ht="19.5" customHeight="1">
      <c r="A23" s="106">
        <v>221</v>
      </c>
      <c r="B23" s="107" t="s">
        <v>96</v>
      </c>
      <c r="C23" s="104">
        <f t="shared" si="0"/>
        <v>34.93</v>
      </c>
      <c r="D23" s="108">
        <f>D24</f>
        <v>34.93</v>
      </c>
      <c r="E23" s="108">
        <v>0</v>
      </c>
      <c r="F23" s="108">
        <v>0</v>
      </c>
      <c r="G23" s="104"/>
      <c r="H23" s="104"/>
      <c r="I23" s="104"/>
    </row>
    <row r="24" spans="1:9" s="96" customFormat="1" ht="19.5" customHeight="1">
      <c r="A24" s="106">
        <v>22102</v>
      </c>
      <c r="B24" s="107" t="s">
        <v>97</v>
      </c>
      <c r="C24" s="104">
        <f t="shared" si="0"/>
        <v>34.93</v>
      </c>
      <c r="D24" s="108">
        <v>34.93</v>
      </c>
      <c r="E24" s="108">
        <v>0</v>
      </c>
      <c r="F24" s="108">
        <v>0</v>
      </c>
      <c r="G24" s="104"/>
      <c r="H24" s="104"/>
      <c r="I24" s="104"/>
    </row>
    <row r="25" spans="1:9" s="96" customFormat="1" ht="19.5" customHeight="1">
      <c r="A25" s="106">
        <v>2210201</v>
      </c>
      <c r="B25" s="107" t="s">
        <v>98</v>
      </c>
      <c r="C25" s="104">
        <f t="shared" si="0"/>
        <v>34.93</v>
      </c>
      <c r="D25" s="108">
        <v>34.93</v>
      </c>
      <c r="E25" s="108">
        <v>0</v>
      </c>
      <c r="F25" s="108">
        <v>0</v>
      </c>
      <c r="G25" s="104"/>
      <c r="H25" s="104"/>
      <c r="I25" s="104"/>
    </row>
    <row r="26" spans="2:9" ht="14.25">
      <c r="B26" s="113"/>
      <c r="C26" s="113"/>
      <c r="D26" s="113"/>
      <c r="E26" s="113"/>
      <c r="F26" s="5"/>
      <c r="G26" s="5"/>
      <c r="H26" s="5"/>
      <c r="I26" s="5"/>
    </row>
    <row r="27" spans="1:2" ht="14.25">
      <c r="A27" s="114" t="s">
        <v>99</v>
      </c>
      <c r="B27" s="114"/>
    </row>
  </sheetData>
  <sheetProtection/>
  <mergeCells count="10">
    <mergeCell ref="B3:I3"/>
    <mergeCell ref="A5:B5"/>
    <mergeCell ref="D5:E5"/>
    <mergeCell ref="B26:E26"/>
    <mergeCell ref="A27:B27"/>
    <mergeCell ref="C5:C6"/>
    <mergeCell ref="F5:F6"/>
    <mergeCell ref="G5:G6"/>
    <mergeCell ref="H5:H6"/>
    <mergeCell ref="I5:I6"/>
  </mergeCells>
  <printOptions/>
  <pageMargins left="0.8600000000000001" right="0.75" top="0.42" bottom="0.17" header="0.42" footer="0.18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6">
      <selection activeCell="C37" sqref="C37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spans="1:4" ht="14.25">
      <c r="A1" s="46"/>
      <c r="B1" s="45"/>
      <c r="C1" s="45"/>
      <c r="D1" s="45"/>
    </row>
    <row r="2" spans="1:4" ht="14.25">
      <c r="A2" s="76"/>
      <c r="B2" s="45"/>
      <c r="C2" s="45"/>
      <c r="D2" s="77" t="s">
        <v>100</v>
      </c>
    </row>
    <row r="3" spans="1:4" ht="27">
      <c r="A3" s="78" t="s">
        <v>101</v>
      </c>
      <c r="B3" s="78"/>
      <c r="C3" s="79"/>
      <c r="D3" s="79"/>
    </row>
    <row r="4" spans="1:4" ht="14.25">
      <c r="A4" s="48" t="s">
        <v>3</v>
      </c>
      <c r="B4" s="6"/>
      <c r="C4" s="6"/>
      <c r="D4" s="80" t="s">
        <v>4</v>
      </c>
    </row>
    <row r="5" spans="1:4" ht="14.25">
      <c r="A5" s="81" t="s">
        <v>5</v>
      </c>
      <c r="B5" s="82"/>
      <c r="C5" s="81" t="s">
        <v>6</v>
      </c>
      <c r="D5" s="83"/>
    </row>
    <row r="6" spans="1:4" ht="33" customHeight="1">
      <c r="A6" s="84" t="s">
        <v>7</v>
      </c>
      <c r="B6" s="84" t="s">
        <v>8</v>
      </c>
      <c r="C6" s="84" t="s">
        <v>7</v>
      </c>
      <c r="D6" s="84" t="s">
        <v>8</v>
      </c>
    </row>
    <row r="7" spans="1:4" ht="14.25">
      <c r="A7" s="40" t="s">
        <v>102</v>
      </c>
      <c r="B7" s="85">
        <f>SUM(B8:B10)</f>
        <v>267.84</v>
      </c>
      <c r="C7" s="35" t="s">
        <v>103</v>
      </c>
      <c r="D7" s="35">
        <f>D8+D19+D23</f>
        <v>561.59</v>
      </c>
    </row>
    <row r="8" spans="1:4" ht="14.25">
      <c r="A8" s="9" t="s">
        <v>104</v>
      </c>
      <c r="B8" s="85">
        <v>267.84</v>
      </c>
      <c r="C8" s="86" t="s">
        <v>105</v>
      </c>
      <c r="D8" s="87">
        <f>D9+D13+D16</f>
        <v>520.69</v>
      </c>
    </row>
    <row r="9" spans="1:4" ht="14.25">
      <c r="A9" s="9" t="s">
        <v>106</v>
      </c>
      <c r="B9" s="85"/>
      <c r="C9" s="86" t="s">
        <v>24</v>
      </c>
      <c r="D9" s="87">
        <f>D10+D11+D12</f>
        <v>21.1</v>
      </c>
    </row>
    <row r="10" spans="1:4" ht="14.25">
      <c r="A10" s="40" t="s">
        <v>107</v>
      </c>
      <c r="B10" s="85"/>
      <c r="C10" s="86" t="s">
        <v>26</v>
      </c>
      <c r="D10" s="87">
        <v>1.48</v>
      </c>
    </row>
    <row r="11" spans="1:4" ht="14.25">
      <c r="A11" s="64"/>
      <c r="B11" s="85"/>
      <c r="C11" s="86" t="s">
        <v>28</v>
      </c>
      <c r="D11" s="87">
        <v>13.08</v>
      </c>
    </row>
    <row r="12" spans="1:4" ht="14.25">
      <c r="A12" s="64"/>
      <c r="B12" s="88"/>
      <c r="C12" s="86" t="s">
        <v>30</v>
      </c>
      <c r="D12" s="87">
        <v>6.54</v>
      </c>
    </row>
    <row r="13" spans="1:4" ht="14.25">
      <c r="A13" s="89"/>
      <c r="B13" s="88"/>
      <c r="C13" s="86" t="s">
        <v>32</v>
      </c>
      <c r="D13" s="87">
        <f>SUM(D14:D15)</f>
        <v>293.75</v>
      </c>
    </row>
    <row r="14" spans="1:4" ht="14.25">
      <c r="A14" s="89"/>
      <c r="B14" s="88"/>
      <c r="C14" s="86" t="s">
        <v>34</v>
      </c>
      <c r="D14" s="87">
        <v>285.44</v>
      </c>
    </row>
    <row r="15" spans="1:4" ht="14.25">
      <c r="A15" s="23"/>
      <c r="B15" s="90"/>
      <c r="C15" s="86" t="s">
        <v>36</v>
      </c>
      <c r="D15" s="91">
        <v>8.31</v>
      </c>
    </row>
    <row r="16" spans="1:4" ht="14.25">
      <c r="A16" s="23"/>
      <c r="B16" s="90"/>
      <c r="C16" s="86" t="s">
        <v>38</v>
      </c>
      <c r="D16" s="91">
        <v>205.84</v>
      </c>
    </row>
    <row r="17" spans="1:4" ht="14.25">
      <c r="A17" s="23"/>
      <c r="B17" s="90"/>
      <c r="C17" s="92" t="s">
        <v>108</v>
      </c>
      <c r="D17" s="91">
        <v>167.84</v>
      </c>
    </row>
    <row r="18" spans="1:4" ht="14.25">
      <c r="A18" s="23"/>
      <c r="B18" s="90"/>
      <c r="C18" s="92" t="s">
        <v>109</v>
      </c>
      <c r="D18" s="91">
        <v>38</v>
      </c>
    </row>
    <row r="19" spans="1:4" ht="14.25">
      <c r="A19" s="23"/>
      <c r="B19" s="90"/>
      <c r="C19" s="86" t="s">
        <v>110</v>
      </c>
      <c r="D19" s="91">
        <v>5.97</v>
      </c>
    </row>
    <row r="20" spans="1:4" ht="14.25">
      <c r="A20" s="23"/>
      <c r="B20" s="90"/>
      <c r="C20" s="92" t="s">
        <v>46</v>
      </c>
      <c r="D20" s="91">
        <v>5.97</v>
      </c>
    </row>
    <row r="21" spans="1:4" ht="14.25">
      <c r="A21" s="23"/>
      <c r="B21" s="90"/>
      <c r="C21" s="92" t="s">
        <v>48</v>
      </c>
      <c r="D21" s="91">
        <v>4.21</v>
      </c>
    </row>
    <row r="22" spans="1:4" ht="14.25">
      <c r="A22" s="23"/>
      <c r="B22" s="90"/>
      <c r="C22" s="92" t="s">
        <v>50</v>
      </c>
      <c r="D22" s="91">
        <v>1.76</v>
      </c>
    </row>
    <row r="23" spans="1:4" ht="14.25">
      <c r="A23" s="23"/>
      <c r="B23" s="90"/>
      <c r="C23" s="92" t="s">
        <v>111</v>
      </c>
      <c r="D23" s="87">
        <v>34.93</v>
      </c>
    </row>
    <row r="24" spans="1:4" ht="14.25">
      <c r="A24" s="23"/>
      <c r="B24" s="90"/>
      <c r="C24" s="92" t="s">
        <v>54</v>
      </c>
      <c r="D24" s="87">
        <v>34.93</v>
      </c>
    </row>
    <row r="25" spans="1:4" ht="14.25">
      <c r="A25" s="23"/>
      <c r="B25" s="90"/>
      <c r="C25" s="92" t="s">
        <v>55</v>
      </c>
      <c r="D25" s="87">
        <v>34.93</v>
      </c>
    </row>
    <row r="26" spans="1:4" ht="14.25">
      <c r="A26" s="64" t="s">
        <v>112</v>
      </c>
      <c r="B26" s="90">
        <f>SUM(B27:B29)</f>
        <v>293.75</v>
      </c>
      <c r="C26" s="35" t="s">
        <v>113</v>
      </c>
      <c r="D26" s="35"/>
    </row>
    <row r="27" spans="1:4" ht="14.25">
      <c r="A27" s="70" t="s">
        <v>104</v>
      </c>
      <c r="B27" s="90">
        <v>293.75</v>
      </c>
      <c r="C27" s="93"/>
      <c r="D27" s="93"/>
    </row>
    <row r="28" spans="1:4" ht="14.25">
      <c r="A28" s="70" t="s">
        <v>114</v>
      </c>
      <c r="B28" s="90"/>
      <c r="C28" s="93"/>
      <c r="D28" s="93"/>
    </row>
    <row r="29" spans="1:4" ht="14.25">
      <c r="A29" s="40" t="s">
        <v>107</v>
      </c>
      <c r="B29" s="90"/>
      <c r="C29" s="93"/>
      <c r="D29" s="93"/>
    </row>
    <row r="30" spans="1:4" ht="14.25">
      <c r="A30" s="40"/>
      <c r="B30" s="94"/>
      <c r="C30" s="93"/>
      <c r="D30" s="93"/>
    </row>
    <row r="31" spans="1:4" ht="14.25">
      <c r="A31" s="40" t="s">
        <v>115</v>
      </c>
      <c r="B31" s="94"/>
      <c r="C31" s="93"/>
      <c r="D31" s="93"/>
    </row>
    <row r="32" spans="1:4" ht="14.25">
      <c r="A32" s="23" t="s">
        <v>57</v>
      </c>
      <c r="B32" s="90">
        <f>B7+B26</f>
        <v>561.5899999999999</v>
      </c>
      <c r="C32" s="23" t="s">
        <v>58</v>
      </c>
      <c r="D32" s="23">
        <f>D7</f>
        <v>561.59</v>
      </c>
    </row>
    <row r="33" spans="1:4" ht="14.25">
      <c r="A33" s="45"/>
      <c r="B33" s="45"/>
      <c r="C33" s="45"/>
      <c r="D33" s="45"/>
    </row>
    <row r="34" spans="1:4" ht="14.25">
      <c r="A34" s="6" t="s">
        <v>99</v>
      </c>
      <c r="B34" s="6"/>
      <c r="C34" s="45"/>
      <c r="D34" s="45"/>
    </row>
  </sheetData>
  <sheetProtection/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1"/>
  <sheetViews>
    <sheetView workbookViewId="0" topLeftCell="A11">
      <selection activeCell="D26" sqref="D26"/>
    </sheetView>
  </sheetViews>
  <sheetFormatPr defaultColWidth="6.875" defaultRowHeight="19.5" customHeight="1"/>
  <cols>
    <col min="1" max="1" width="8.25390625" style="13" customWidth="1"/>
    <col min="2" max="2" width="30.00390625" style="13" customWidth="1"/>
    <col min="3" max="3" width="14.875" style="13" customWidth="1"/>
    <col min="4" max="4" width="13.875" style="14" customWidth="1"/>
    <col min="5" max="5" width="12.50390625" style="14" customWidth="1"/>
    <col min="6" max="6" width="13.625" style="14" customWidth="1"/>
    <col min="7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116</v>
      </c>
    </row>
    <row r="3" spans="1:244" s="11" customFormat="1" ht="24" customHeight="1">
      <c r="A3" s="16" t="s">
        <v>117</v>
      </c>
      <c r="B3" s="17"/>
      <c r="C3" s="17"/>
      <c r="D3" s="17"/>
      <c r="E3" s="17"/>
      <c r="F3" s="17"/>
      <c r="G3" s="47"/>
      <c r="H3" s="47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3</v>
      </c>
      <c r="B4" s="21"/>
      <c r="C4" s="21"/>
      <c r="D4" s="22"/>
      <c r="E4" s="22"/>
      <c r="H4" s="2" t="s">
        <v>4</v>
      </c>
    </row>
    <row r="5" spans="1:8" ht="19.5" customHeight="1">
      <c r="A5" s="23" t="s">
        <v>74</v>
      </c>
      <c r="B5" s="24"/>
      <c r="C5" s="69" t="s">
        <v>118</v>
      </c>
      <c r="D5" s="25" t="s">
        <v>119</v>
      </c>
      <c r="E5" s="26"/>
      <c r="F5" s="27"/>
      <c r="G5" s="25" t="s">
        <v>120</v>
      </c>
      <c r="H5" s="27"/>
    </row>
    <row r="6" spans="1:8" s="12" customFormat="1" ht="23.25" customHeight="1">
      <c r="A6" s="28" t="s">
        <v>80</v>
      </c>
      <c r="B6" s="29" t="s">
        <v>81</v>
      </c>
      <c r="C6" s="29"/>
      <c r="D6" s="30" t="s">
        <v>16</v>
      </c>
      <c r="E6" s="30" t="s">
        <v>75</v>
      </c>
      <c r="F6" s="30" t="s">
        <v>76</v>
      </c>
      <c r="G6" s="30" t="s">
        <v>121</v>
      </c>
      <c r="H6" s="30" t="s">
        <v>122</v>
      </c>
    </row>
    <row r="7" spans="1:8" s="12" customFormat="1" ht="21" customHeight="1">
      <c r="A7" s="31" t="s">
        <v>16</v>
      </c>
      <c r="B7" s="32"/>
      <c r="C7" s="70">
        <f>C8+C21+C25</f>
        <v>343.28</v>
      </c>
      <c r="D7" s="71">
        <f>E7+F7</f>
        <v>561.59</v>
      </c>
      <c r="E7" s="71">
        <f>E8+E21+E25</f>
        <v>229.84</v>
      </c>
      <c r="F7" s="71">
        <f>F8+F21+F25</f>
        <v>331.75</v>
      </c>
      <c r="G7" s="72">
        <f>D7-C7</f>
        <v>218.31000000000006</v>
      </c>
      <c r="H7" s="73">
        <f>G7/C7</f>
        <v>0.6359531577720813</v>
      </c>
    </row>
    <row r="8" spans="1:8" ht="21" customHeight="1">
      <c r="A8" s="35">
        <v>208</v>
      </c>
      <c r="B8" s="35" t="s">
        <v>10</v>
      </c>
      <c r="C8" s="74">
        <f>C9+C15+C18+C13</f>
        <v>303.24999999999994</v>
      </c>
      <c r="D8" s="71">
        <f>D9+D15+D18+D13</f>
        <v>520.69</v>
      </c>
      <c r="E8" s="71">
        <f>E9+E15+E18+E13</f>
        <v>188.94</v>
      </c>
      <c r="F8" s="71">
        <f>F9+F15+F18+F13</f>
        <v>331.75</v>
      </c>
      <c r="G8" s="72">
        <f aca="true" t="shared" si="0" ref="G8:G28">D8-C8</f>
        <v>217.4400000000001</v>
      </c>
      <c r="H8" s="73">
        <f aca="true" t="shared" si="1" ref="H8:H28">G8/C8</f>
        <v>0.7170321516900252</v>
      </c>
    </row>
    <row r="9" spans="1:8" ht="21" customHeight="1">
      <c r="A9" s="35">
        <v>20805</v>
      </c>
      <c r="B9" s="35" t="s">
        <v>123</v>
      </c>
      <c r="C9" s="75">
        <f>SUM(C10:C12)</f>
        <v>27</v>
      </c>
      <c r="D9" s="71">
        <f>E9+F9</f>
        <v>21.1</v>
      </c>
      <c r="E9" s="71">
        <f>E10+E11+E12</f>
        <v>21.1</v>
      </c>
      <c r="F9" s="71">
        <v>0</v>
      </c>
      <c r="G9" s="72">
        <f t="shared" si="0"/>
        <v>-5.899999999999999</v>
      </c>
      <c r="H9" s="73">
        <f t="shared" si="1"/>
        <v>-0.21851851851851847</v>
      </c>
    </row>
    <row r="10" spans="1:8" ht="21" customHeight="1">
      <c r="A10" s="35">
        <v>2080502</v>
      </c>
      <c r="B10" s="35" t="s">
        <v>124</v>
      </c>
      <c r="C10" s="35">
        <v>7.44</v>
      </c>
      <c r="D10" s="71">
        <f>E10+F10</f>
        <v>1.48</v>
      </c>
      <c r="E10" s="71">
        <v>1.48</v>
      </c>
      <c r="F10" s="71">
        <v>0</v>
      </c>
      <c r="G10" s="72">
        <f t="shared" si="0"/>
        <v>-5.960000000000001</v>
      </c>
      <c r="H10" s="73">
        <f t="shared" si="1"/>
        <v>-0.8010752688172044</v>
      </c>
    </row>
    <row r="11" spans="1:8" ht="21" customHeight="1">
      <c r="A11" s="35">
        <v>2080505</v>
      </c>
      <c r="B11" s="35" t="s">
        <v>125</v>
      </c>
      <c r="C11" s="35">
        <v>13.04</v>
      </c>
      <c r="D11" s="71">
        <f>E11+F11</f>
        <v>13.08</v>
      </c>
      <c r="E11" s="71">
        <v>13.08</v>
      </c>
      <c r="F11" s="71">
        <v>0</v>
      </c>
      <c r="G11" s="72">
        <f t="shared" si="0"/>
        <v>0.040000000000000924</v>
      </c>
      <c r="H11" s="73">
        <f t="shared" si="1"/>
        <v>0.0030674846625767583</v>
      </c>
    </row>
    <row r="12" spans="1:8" ht="21" customHeight="1">
      <c r="A12" s="35">
        <v>2080506</v>
      </c>
      <c r="B12" s="35" t="s">
        <v>126</v>
      </c>
      <c r="C12" s="35">
        <v>6.52</v>
      </c>
      <c r="D12" s="71">
        <f>E12+F12</f>
        <v>6.54</v>
      </c>
      <c r="E12" s="71">
        <v>6.54</v>
      </c>
      <c r="F12" s="71">
        <v>0</v>
      </c>
      <c r="G12" s="72">
        <f t="shared" si="0"/>
        <v>0.020000000000000462</v>
      </c>
      <c r="H12" s="73">
        <f t="shared" si="1"/>
        <v>0.0030674846625767583</v>
      </c>
    </row>
    <row r="13" spans="1:8" ht="21" customHeight="1">
      <c r="A13" s="35">
        <v>20808</v>
      </c>
      <c r="B13" s="35" t="s">
        <v>127</v>
      </c>
      <c r="C13" s="35">
        <f>C14</f>
        <v>26.59</v>
      </c>
      <c r="D13" s="71">
        <v>0</v>
      </c>
      <c r="E13" s="71">
        <v>0</v>
      </c>
      <c r="F13" s="71">
        <v>0</v>
      </c>
      <c r="G13" s="72">
        <f t="shared" si="0"/>
        <v>-26.59</v>
      </c>
      <c r="H13" s="73">
        <f t="shared" si="1"/>
        <v>-1</v>
      </c>
    </row>
    <row r="14" spans="1:8" ht="21" customHeight="1">
      <c r="A14" s="35">
        <v>2080804</v>
      </c>
      <c r="B14" s="35" t="s">
        <v>128</v>
      </c>
      <c r="C14" s="35">
        <v>26.59</v>
      </c>
      <c r="D14" s="71">
        <v>0</v>
      </c>
      <c r="E14" s="71">
        <v>0</v>
      </c>
      <c r="F14" s="71">
        <v>0</v>
      </c>
      <c r="G14" s="72">
        <f t="shared" si="0"/>
        <v>-26.59</v>
      </c>
      <c r="H14" s="73">
        <f t="shared" si="1"/>
        <v>-1</v>
      </c>
    </row>
    <row r="15" spans="1:8" ht="21" customHeight="1">
      <c r="A15" s="35">
        <v>20809</v>
      </c>
      <c r="B15" s="35" t="s">
        <v>129</v>
      </c>
      <c r="C15" s="75">
        <f>C16+C17</f>
        <v>60.5</v>
      </c>
      <c r="D15" s="71">
        <f aca="true" t="shared" si="2" ref="D15:D28">E15+F15</f>
        <v>293.75</v>
      </c>
      <c r="E15" s="71">
        <v>0</v>
      </c>
      <c r="F15" s="71">
        <v>293.75</v>
      </c>
      <c r="G15" s="72">
        <f t="shared" si="0"/>
        <v>233.25</v>
      </c>
      <c r="H15" s="73">
        <f t="shared" si="1"/>
        <v>3.855371900826446</v>
      </c>
    </row>
    <row r="16" spans="1:8" ht="21" customHeight="1">
      <c r="A16" s="35">
        <v>2080902</v>
      </c>
      <c r="B16" s="35" t="s">
        <v>130</v>
      </c>
      <c r="C16" s="35">
        <v>50.49</v>
      </c>
      <c r="D16" s="71">
        <f t="shared" si="2"/>
        <v>285.44</v>
      </c>
      <c r="E16" s="71">
        <v>0</v>
      </c>
      <c r="F16" s="71">
        <v>285.44</v>
      </c>
      <c r="G16" s="72">
        <f t="shared" si="0"/>
        <v>234.95</v>
      </c>
      <c r="H16" s="73">
        <f t="shared" si="1"/>
        <v>4.653396712220241</v>
      </c>
    </row>
    <row r="17" spans="1:8" ht="21" customHeight="1">
      <c r="A17" s="35">
        <v>2080903</v>
      </c>
      <c r="B17" s="35" t="s">
        <v>131</v>
      </c>
      <c r="C17" s="35">
        <v>10.01</v>
      </c>
      <c r="D17" s="71">
        <f t="shared" si="2"/>
        <v>8.31</v>
      </c>
      <c r="E17" s="71">
        <v>0</v>
      </c>
      <c r="F17" s="71">
        <v>8.31</v>
      </c>
      <c r="G17" s="72">
        <f t="shared" si="0"/>
        <v>-1.6999999999999993</v>
      </c>
      <c r="H17" s="73">
        <f t="shared" si="1"/>
        <v>-0.16983016983016977</v>
      </c>
    </row>
    <row r="18" spans="1:8" ht="21" customHeight="1">
      <c r="A18" s="35">
        <v>20828</v>
      </c>
      <c r="B18" s="35" t="s">
        <v>132</v>
      </c>
      <c r="C18" s="35">
        <f>C19+C20</f>
        <v>189.16</v>
      </c>
      <c r="D18" s="71">
        <f t="shared" si="2"/>
        <v>205.84</v>
      </c>
      <c r="E18" s="71">
        <f>E19+E20</f>
        <v>167.84</v>
      </c>
      <c r="F18" s="71">
        <v>38</v>
      </c>
      <c r="G18" s="72">
        <f t="shared" si="0"/>
        <v>16.680000000000007</v>
      </c>
      <c r="H18" s="73">
        <f t="shared" si="1"/>
        <v>0.08817931909494611</v>
      </c>
    </row>
    <row r="19" spans="1:8" ht="21" customHeight="1">
      <c r="A19" s="35">
        <v>2082850</v>
      </c>
      <c r="B19" s="35" t="s">
        <v>133</v>
      </c>
      <c r="C19" s="35">
        <v>168.81</v>
      </c>
      <c r="D19" s="71">
        <f t="shared" si="2"/>
        <v>167.84</v>
      </c>
      <c r="E19" s="71">
        <v>167.84</v>
      </c>
      <c r="F19" s="71">
        <v>0</v>
      </c>
      <c r="G19" s="72">
        <f t="shared" si="0"/>
        <v>-0.9699999999999989</v>
      </c>
      <c r="H19" s="73">
        <f t="shared" si="1"/>
        <v>-0.005746105088561097</v>
      </c>
    </row>
    <row r="20" spans="1:8" ht="21" customHeight="1">
      <c r="A20" s="35">
        <v>2082899</v>
      </c>
      <c r="B20" s="35" t="s">
        <v>134</v>
      </c>
      <c r="C20" s="35">
        <v>20.35</v>
      </c>
      <c r="D20" s="71">
        <f t="shared" si="2"/>
        <v>38</v>
      </c>
      <c r="E20" s="71">
        <v>0</v>
      </c>
      <c r="F20" s="71">
        <v>38</v>
      </c>
      <c r="G20" s="72">
        <f t="shared" si="0"/>
        <v>17.65</v>
      </c>
      <c r="H20" s="73">
        <f t="shared" si="1"/>
        <v>0.8673218673218672</v>
      </c>
    </row>
    <row r="21" spans="1:8" ht="21" customHeight="1">
      <c r="A21" s="35">
        <v>210</v>
      </c>
      <c r="B21" s="35" t="s">
        <v>44</v>
      </c>
      <c r="C21" s="35">
        <f>C22</f>
        <v>5.69</v>
      </c>
      <c r="D21" s="71">
        <f t="shared" si="2"/>
        <v>5.97</v>
      </c>
      <c r="E21" s="71">
        <f>E22</f>
        <v>5.97</v>
      </c>
      <c r="F21" s="71">
        <v>0</v>
      </c>
      <c r="G21" s="72">
        <f t="shared" si="0"/>
        <v>0.27999999999999936</v>
      </c>
      <c r="H21" s="73">
        <f t="shared" si="1"/>
        <v>0.04920913884007018</v>
      </c>
    </row>
    <row r="22" spans="1:8" ht="21" customHeight="1">
      <c r="A22" s="35">
        <v>21011</v>
      </c>
      <c r="B22" s="35" t="s">
        <v>135</v>
      </c>
      <c r="C22" s="35">
        <f>SUM(C23:C24)</f>
        <v>5.69</v>
      </c>
      <c r="D22" s="71">
        <f t="shared" si="2"/>
        <v>5.97</v>
      </c>
      <c r="E22" s="71">
        <f>E23+E24</f>
        <v>5.97</v>
      </c>
      <c r="F22" s="71">
        <v>0</v>
      </c>
      <c r="G22" s="72">
        <f t="shared" si="0"/>
        <v>0.27999999999999936</v>
      </c>
      <c r="H22" s="73">
        <f t="shared" si="1"/>
        <v>0.04920913884007018</v>
      </c>
    </row>
    <row r="23" spans="1:8" ht="21" customHeight="1">
      <c r="A23" s="35">
        <v>2101102</v>
      </c>
      <c r="B23" s="35" t="s">
        <v>136</v>
      </c>
      <c r="C23" s="35">
        <v>3.95</v>
      </c>
      <c r="D23" s="71">
        <f t="shared" si="2"/>
        <v>4.21</v>
      </c>
      <c r="E23" s="71">
        <v>4.21</v>
      </c>
      <c r="F23" s="71">
        <v>0</v>
      </c>
      <c r="G23" s="72">
        <f t="shared" si="0"/>
        <v>0.2599999999999998</v>
      </c>
      <c r="H23" s="73">
        <f t="shared" si="1"/>
        <v>0.06582278481012653</v>
      </c>
    </row>
    <row r="24" spans="1:8" ht="21" customHeight="1">
      <c r="A24" s="35">
        <v>2101103</v>
      </c>
      <c r="B24" s="35" t="s">
        <v>137</v>
      </c>
      <c r="C24" s="35">
        <v>1.74</v>
      </c>
      <c r="D24" s="71">
        <f t="shared" si="2"/>
        <v>1.76</v>
      </c>
      <c r="E24" s="71">
        <v>1.76</v>
      </c>
      <c r="F24" s="71">
        <v>0</v>
      </c>
      <c r="G24" s="72">
        <f t="shared" si="0"/>
        <v>0.020000000000000018</v>
      </c>
      <c r="H24" s="73">
        <f t="shared" si="1"/>
        <v>0.011494252873563229</v>
      </c>
    </row>
    <row r="25" spans="1:8" ht="21" customHeight="1">
      <c r="A25" s="35">
        <v>221</v>
      </c>
      <c r="B25" s="35" t="s">
        <v>52</v>
      </c>
      <c r="C25" s="35">
        <f>C26</f>
        <v>34.34</v>
      </c>
      <c r="D25" s="71">
        <f t="shared" si="2"/>
        <v>34.93</v>
      </c>
      <c r="E25" s="71">
        <f>E26</f>
        <v>34.93</v>
      </c>
      <c r="F25" s="71">
        <v>0</v>
      </c>
      <c r="G25" s="72">
        <f t="shared" si="0"/>
        <v>0.5899999999999963</v>
      </c>
      <c r="H25" s="73">
        <f t="shared" si="1"/>
        <v>0.017181129877693543</v>
      </c>
    </row>
    <row r="26" spans="1:8" ht="21" customHeight="1">
      <c r="A26" s="35">
        <v>22102</v>
      </c>
      <c r="B26" s="35" t="s">
        <v>138</v>
      </c>
      <c r="C26" s="35">
        <f>SUM(C27:C28)</f>
        <v>34.34</v>
      </c>
      <c r="D26" s="71">
        <f t="shared" si="2"/>
        <v>34.93</v>
      </c>
      <c r="E26" s="71">
        <f>E27+E28</f>
        <v>34.93</v>
      </c>
      <c r="F26" s="71">
        <v>0</v>
      </c>
      <c r="G26" s="72">
        <f t="shared" si="0"/>
        <v>0.5899999999999963</v>
      </c>
      <c r="H26" s="73">
        <f t="shared" si="1"/>
        <v>0.017181129877693543</v>
      </c>
    </row>
    <row r="27" spans="1:8" ht="21" customHeight="1">
      <c r="A27" s="35">
        <v>2210201</v>
      </c>
      <c r="B27" s="35" t="s">
        <v>139</v>
      </c>
      <c r="C27" s="35">
        <v>16.88</v>
      </c>
      <c r="D27" s="71">
        <f t="shared" si="2"/>
        <v>17.465</v>
      </c>
      <c r="E27" s="71">
        <v>17.465</v>
      </c>
      <c r="F27" s="71">
        <v>0</v>
      </c>
      <c r="G27" s="72">
        <f t="shared" si="0"/>
        <v>0.5850000000000009</v>
      </c>
      <c r="H27" s="73">
        <f t="shared" si="1"/>
        <v>0.034656398104265455</v>
      </c>
    </row>
    <row r="28" spans="1:8" ht="21" customHeight="1">
      <c r="A28" s="35">
        <v>2210203</v>
      </c>
      <c r="B28" s="35" t="s">
        <v>140</v>
      </c>
      <c r="C28" s="35">
        <v>17.46</v>
      </c>
      <c r="D28" s="71">
        <f t="shared" si="2"/>
        <v>17.465</v>
      </c>
      <c r="E28" s="71">
        <v>17.465</v>
      </c>
      <c r="F28" s="71">
        <v>0</v>
      </c>
      <c r="G28" s="72">
        <f t="shared" si="0"/>
        <v>0.004999999999999005</v>
      </c>
      <c r="H28" s="73">
        <f t="shared" si="1"/>
        <v>0.00028636884306981704</v>
      </c>
    </row>
    <row r="29" spans="1:8" ht="21" customHeight="1">
      <c r="A29" s="40"/>
      <c r="B29" s="35"/>
      <c r="C29" s="35"/>
      <c r="D29" s="41"/>
      <c r="E29" s="41"/>
      <c r="F29" s="41"/>
      <c r="G29" s="64"/>
      <c r="H29" s="64"/>
    </row>
    <row r="31" spans="1:3" ht="19.5" customHeight="1">
      <c r="A31" s="42" t="s">
        <v>99</v>
      </c>
      <c r="B31" s="42"/>
      <c r="C31" s="42"/>
    </row>
  </sheetData>
  <sheetProtection/>
  <mergeCells count="8">
    <mergeCell ref="A1:B1"/>
    <mergeCell ref="A3:H3"/>
    <mergeCell ref="A5:B5"/>
    <mergeCell ref="D5:F5"/>
    <mergeCell ref="G5:H5"/>
    <mergeCell ref="A7:B7"/>
    <mergeCell ref="A31:B31"/>
    <mergeCell ref="C5:C6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25">
      <selection activeCell="E37" sqref="E37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6"/>
    </row>
    <row r="2" spans="1:5" s="6" customFormat="1" ht="12">
      <c r="A2" s="13"/>
      <c r="E2" s="2" t="s">
        <v>141</v>
      </c>
    </row>
    <row r="3" spans="1:5" s="45" customFormat="1" ht="25.5" customHeight="1">
      <c r="A3" s="4" t="s">
        <v>142</v>
      </c>
      <c r="B3" s="5"/>
      <c r="C3" s="5"/>
      <c r="D3" s="47"/>
      <c r="E3" s="47"/>
    </row>
    <row r="4" spans="1:5" s="6" customFormat="1" ht="26.25" customHeight="1">
      <c r="A4" s="48" t="s">
        <v>3</v>
      </c>
      <c r="E4" s="2" t="s">
        <v>4</v>
      </c>
    </row>
    <row r="5" spans="1:5" ht="21" customHeight="1">
      <c r="A5" s="49" t="s">
        <v>143</v>
      </c>
      <c r="B5" s="32"/>
      <c r="C5" s="50" t="s">
        <v>144</v>
      </c>
      <c r="D5" s="51"/>
      <c r="E5" s="52"/>
    </row>
    <row r="6" spans="1:5" ht="21" customHeight="1">
      <c r="A6" s="7" t="s">
        <v>80</v>
      </c>
      <c r="B6" s="7" t="s">
        <v>81</v>
      </c>
      <c r="C6" s="7" t="s">
        <v>16</v>
      </c>
      <c r="D6" s="53" t="s">
        <v>145</v>
      </c>
      <c r="E6" s="53" t="s">
        <v>146</v>
      </c>
    </row>
    <row r="7" spans="1:5" ht="21" customHeight="1">
      <c r="A7" s="54" t="s">
        <v>16</v>
      </c>
      <c r="B7" s="55"/>
      <c r="C7" s="7">
        <f>C8+C21+C41</f>
        <v>229.83999999999997</v>
      </c>
      <c r="D7" s="56">
        <f>D8+D41</f>
        <v>212.85999999999999</v>
      </c>
      <c r="E7" s="56">
        <f>E8+E21+E41</f>
        <v>16.98</v>
      </c>
    </row>
    <row r="8" spans="1:5" ht="21" customHeight="1">
      <c r="A8" s="7">
        <v>301</v>
      </c>
      <c r="B8" s="7" t="s">
        <v>147</v>
      </c>
      <c r="C8" s="57">
        <f>D8+E8</f>
        <v>210.47</v>
      </c>
      <c r="D8" s="56">
        <f>SUM(D9:D19)</f>
        <v>210.47</v>
      </c>
      <c r="E8" s="58"/>
    </row>
    <row r="9" spans="1:5" ht="21" customHeight="1">
      <c r="A9" s="7">
        <v>30101</v>
      </c>
      <c r="B9" s="35" t="s">
        <v>148</v>
      </c>
      <c r="C9" s="57">
        <f aca="true" t="shared" si="0" ref="C9:C47">D9+E9</f>
        <v>24.69</v>
      </c>
      <c r="D9" s="56">
        <v>24.69</v>
      </c>
      <c r="E9" s="58"/>
    </row>
    <row r="10" spans="1:5" ht="21" customHeight="1">
      <c r="A10" s="7">
        <v>30102</v>
      </c>
      <c r="B10" s="35" t="s">
        <v>149</v>
      </c>
      <c r="C10" s="57">
        <f t="shared" si="0"/>
        <v>28.54</v>
      </c>
      <c r="D10" s="56">
        <v>28.54</v>
      </c>
      <c r="E10" s="58"/>
    </row>
    <row r="11" spans="1:5" ht="21" customHeight="1">
      <c r="A11" s="7">
        <v>30103</v>
      </c>
      <c r="B11" s="59" t="s">
        <v>150</v>
      </c>
      <c r="C11" s="57">
        <f t="shared" si="0"/>
        <v>9.26</v>
      </c>
      <c r="D11" s="56">
        <v>9.26</v>
      </c>
      <c r="E11" s="58"/>
    </row>
    <row r="12" spans="1:5" ht="21" customHeight="1">
      <c r="A12" s="60">
        <v>30107</v>
      </c>
      <c r="B12" s="61" t="s">
        <v>151</v>
      </c>
      <c r="C12" s="57">
        <f t="shared" si="0"/>
        <v>68.74</v>
      </c>
      <c r="D12" s="56">
        <v>68.74</v>
      </c>
      <c r="E12" s="58"/>
    </row>
    <row r="13" spans="1:5" ht="21" customHeight="1">
      <c r="A13" s="62" t="s">
        <v>152</v>
      </c>
      <c r="B13" s="63" t="s">
        <v>153</v>
      </c>
      <c r="C13" s="57">
        <f t="shared" si="0"/>
        <v>13.08</v>
      </c>
      <c r="D13" s="56">
        <v>13.08</v>
      </c>
      <c r="E13" s="58"/>
    </row>
    <row r="14" spans="1:5" ht="21" customHeight="1">
      <c r="A14" s="62" t="s">
        <v>154</v>
      </c>
      <c r="B14" s="63" t="s">
        <v>155</v>
      </c>
      <c r="C14" s="57">
        <f t="shared" si="0"/>
        <v>6.54</v>
      </c>
      <c r="D14" s="56">
        <v>6.54</v>
      </c>
      <c r="E14" s="58"/>
    </row>
    <row r="15" spans="1:5" ht="21" customHeight="1">
      <c r="A15" s="62" t="s">
        <v>156</v>
      </c>
      <c r="B15" s="63" t="s">
        <v>157</v>
      </c>
      <c r="C15" s="57">
        <f t="shared" si="0"/>
        <v>4.21</v>
      </c>
      <c r="D15" s="56">
        <v>4.21</v>
      </c>
      <c r="E15" s="58"/>
    </row>
    <row r="16" spans="1:5" ht="21" customHeight="1">
      <c r="A16" s="62" t="s">
        <v>158</v>
      </c>
      <c r="B16" s="63" t="s">
        <v>159</v>
      </c>
      <c r="C16" s="57">
        <f t="shared" si="0"/>
        <v>1.76</v>
      </c>
      <c r="D16" s="56">
        <v>1.76</v>
      </c>
      <c r="E16" s="58"/>
    </row>
    <row r="17" spans="1:5" ht="21" customHeight="1">
      <c r="A17" s="62" t="s">
        <v>160</v>
      </c>
      <c r="B17" s="63" t="s">
        <v>161</v>
      </c>
      <c r="C17" s="57">
        <v>0.67</v>
      </c>
      <c r="D17" s="56">
        <v>0.67</v>
      </c>
      <c r="E17" s="58"/>
    </row>
    <row r="18" spans="1:5" ht="21" customHeight="1">
      <c r="A18" s="62" t="s">
        <v>162</v>
      </c>
      <c r="B18" s="63" t="s">
        <v>98</v>
      </c>
      <c r="C18" s="57">
        <f t="shared" si="0"/>
        <v>34.93</v>
      </c>
      <c r="D18" s="56">
        <v>34.93</v>
      </c>
      <c r="E18" s="58"/>
    </row>
    <row r="19" spans="1:5" ht="21" customHeight="1">
      <c r="A19" s="62" t="s">
        <v>163</v>
      </c>
      <c r="B19" s="63" t="s">
        <v>164</v>
      </c>
      <c r="C19" s="57">
        <f t="shared" si="0"/>
        <v>18.05</v>
      </c>
      <c r="D19" s="56">
        <v>18.05</v>
      </c>
      <c r="E19" s="58"/>
    </row>
    <row r="20" spans="1:5" ht="21" customHeight="1">
      <c r="A20" s="7"/>
      <c r="B20" s="7"/>
      <c r="C20" s="57"/>
      <c r="D20" s="56"/>
      <c r="E20" s="58"/>
    </row>
    <row r="21" spans="1:5" ht="21" customHeight="1">
      <c r="A21" s="7">
        <v>302</v>
      </c>
      <c r="B21" s="7" t="s">
        <v>165</v>
      </c>
      <c r="C21" s="57">
        <f t="shared" si="0"/>
        <v>16.98</v>
      </c>
      <c r="D21" s="56"/>
      <c r="E21" s="56">
        <f>SUM(E22:E39)</f>
        <v>16.98</v>
      </c>
    </row>
    <row r="22" spans="1:5" ht="21" customHeight="1">
      <c r="A22" s="62" t="s">
        <v>166</v>
      </c>
      <c r="B22" s="63" t="s">
        <v>167</v>
      </c>
      <c r="C22" s="57">
        <f t="shared" si="0"/>
        <v>0.8</v>
      </c>
      <c r="D22" s="56"/>
      <c r="E22" s="56">
        <v>0.8</v>
      </c>
    </row>
    <row r="23" spans="1:5" ht="21" customHeight="1">
      <c r="A23" s="62" t="s">
        <v>168</v>
      </c>
      <c r="B23" s="63" t="s">
        <v>169</v>
      </c>
      <c r="C23" s="57">
        <f t="shared" si="0"/>
        <v>0.65</v>
      </c>
      <c r="D23" s="56"/>
      <c r="E23" s="56">
        <v>0.65</v>
      </c>
    </row>
    <row r="24" spans="1:5" ht="21" customHeight="1">
      <c r="A24" s="62" t="s">
        <v>170</v>
      </c>
      <c r="B24" s="63" t="s">
        <v>171</v>
      </c>
      <c r="C24" s="57">
        <f t="shared" si="0"/>
        <v>0.9</v>
      </c>
      <c r="D24" s="56"/>
      <c r="E24" s="56">
        <v>0.9</v>
      </c>
    </row>
    <row r="25" spans="1:5" ht="21" customHeight="1">
      <c r="A25" s="62">
        <v>30206</v>
      </c>
      <c r="B25" s="63" t="s">
        <v>172</v>
      </c>
      <c r="C25" s="57">
        <f t="shared" si="0"/>
        <v>3</v>
      </c>
      <c r="D25" s="56"/>
      <c r="E25" s="56">
        <v>3</v>
      </c>
    </row>
    <row r="26" spans="1:5" ht="21" customHeight="1">
      <c r="A26" s="62" t="s">
        <v>173</v>
      </c>
      <c r="B26" s="63" t="s">
        <v>174</v>
      </c>
      <c r="C26" s="57">
        <f t="shared" si="0"/>
        <v>0</v>
      </c>
      <c r="D26" s="56"/>
      <c r="E26" s="56">
        <v>0</v>
      </c>
    </row>
    <row r="27" spans="1:5" ht="21" customHeight="1">
      <c r="A27" s="53">
        <v>30209</v>
      </c>
      <c r="B27" s="64" t="s">
        <v>175</v>
      </c>
      <c r="C27" s="57">
        <f t="shared" si="0"/>
        <v>0</v>
      </c>
      <c r="D27" s="56"/>
      <c r="E27" s="56">
        <v>0</v>
      </c>
    </row>
    <row r="28" spans="1:5" ht="21" customHeight="1">
      <c r="A28" s="65" t="s">
        <v>176</v>
      </c>
      <c r="B28" s="66" t="s">
        <v>177</v>
      </c>
      <c r="C28" s="57">
        <f t="shared" si="0"/>
        <v>0.3</v>
      </c>
      <c r="D28" s="56"/>
      <c r="E28" s="56">
        <v>0.3</v>
      </c>
    </row>
    <row r="29" spans="1:5" ht="21" customHeight="1">
      <c r="A29" s="65" t="s">
        <v>178</v>
      </c>
      <c r="B29" s="66" t="s">
        <v>179</v>
      </c>
      <c r="C29" s="57">
        <f t="shared" si="0"/>
        <v>0</v>
      </c>
      <c r="D29" s="56"/>
      <c r="E29" s="56">
        <v>0</v>
      </c>
    </row>
    <row r="30" spans="1:5" ht="21" customHeight="1">
      <c r="A30" s="65">
        <v>30215</v>
      </c>
      <c r="B30" s="63" t="s">
        <v>180</v>
      </c>
      <c r="C30" s="57">
        <f t="shared" si="0"/>
        <v>0</v>
      </c>
      <c r="D30" s="56"/>
      <c r="E30" s="56">
        <v>0</v>
      </c>
    </row>
    <row r="31" spans="1:5" ht="21" customHeight="1">
      <c r="A31" s="62" t="s">
        <v>181</v>
      </c>
      <c r="B31" s="63" t="s">
        <v>182</v>
      </c>
      <c r="C31" s="57">
        <f t="shared" si="0"/>
        <v>0.56</v>
      </c>
      <c r="D31" s="56"/>
      <c r="E31" s="56">
        <v>0.56</v>
      </c>
    </row>
    <row r="32" spans="1:5" ht="21" customHeight="1">
      <c r="A32" s="62" t="s">
        <v>183</v>
      </c>
      <c r="B32" s="63" t="s">
        <v>184</v>
      </c>
      <c r="C32" s="57">
        <f t="shared" si="0"/>
        <v>1</v>
      </c>
      <c r="D32" s="56"/>
      <c r="E32" s="56">
        <v>1</v>
      </c>
    </row>
    <row r="33" spans="1:5" ht="21" customHeight="1">
      <c r="A33" s="62">
        <v>30226</v>
      </c>
      <c r="B33" s="63" t="s">
        <v>185</v>
      </c>
      <c r="C33" s="57">
        <f t="shared" si="0"/>
        <v>0</v>
      </c>
      <c r="D33" s="56"/>
      <c r="E33" s="56">
        <v>0</v>
      </c>
    </row>
    <row r="34" spans="1:5" ht="21" customHeight="1">
      <c r="A34" s="62" t="s">
        <v>186</v>
      </c>
      <c r="B34" s="63" t="s">
        <v>187</v>
      </c>
      <c r="C34" s="57">
        <f t="shared" si="0"/>
        <v>0</v>
      </c>
      <c r="D34" s="56"/>
      <c r="E34" s="56">
        <v>0</v>
      </c>
    </row>
    <row r="35" spans="1:5" ht="21" customHeight="1">
      <c r="A35" s="62" t="s">
        <v>188</v>
      </c>
      <c r="B35" s="63" t="s">
        <v>189</v>
      </c>
      <c r="C35" s="57">
        <f t="shared" si="0"/>
        <v>2.45</v>
      </c>
      <c r="D35" s="56"/>
      <c r="E35" s="56">
        <v>2.45</v>
      </c>
    </row>
    <row r="36" spans="1:5" ht="21" customHeight="1">
      <c r="A36" s="62" t="s">
        <v>190</v>
      </c>
      <c r="B36" s="63" t="s">
        <v>191</v>
      </c>
      <c r="C36" s="57">
        <f t="shared" si="0"/>
        <v>4.02</v>
      </c>
      <c r="D36" s="56"/>
      <c r="E36" s="56">
        <v>4.02</v>
      </c>
    </row>
    <row r="37" spans="1:5" ht="21" customHeight="1">
      <c r="A37" s="62" t="s">
        <v>192</v>
      </c>
      <c r="B37" s="63" t="s">
        <v>193</v>
      </c>
      <c r="C37" s="57">
        <f t="shared" si="0"/>
        <v>2.7</v>
      </c>
      <c r="D37" s="56"/>
      <c r="E37" s="56">
        <v>2.7</v>
      </c>
    </row>
    <row r="38" spans="1:5" ht="21" customHeight="1">
      <c r="A38" s="62" t="s">
        <v>194</v>
      </c>
      <c r="B38" s="63" t="s">
        <v>195</v>
      </c>
      <c r="C38" s="57">
        <f t="shared" si="0"/>
        <v>0</v>
      </c>
      <c r="D38" s="56"/>
      <c r="E38" s="56">
        <v>0</v>
      </c>
    </row>
    <row r="39" spans="1:5" ht="21" customHeight="1">
      <c r="A39" s="62" t="s">
        <v>196</v>
      </c>
      <c r="B39" s="63" t="s">
        <v>197</v>
      </c>
      <c r="C39" s="57">
        <f t="shared" si="0"/>
        <v>0.6</v>
      </c>
      <c r="D39" s="56"/>
      <c r="E39" s="56">
        <v>0.6</v>
      </c>
    </row>
    <row r="40" spans="1:5" ht="21" customHeight="1">
      <c r="A40" s="62"/>
      <c r="B40" s="63"/>
      <c r="C40" s="57"/>
      <c r="D40" s="56"/>
      <c r="E40" s="58"/>
    </row>
    <row r="41" spans="1:5" ht="21" customHeight="1">
      <c r="A41" s="62" t="s">
        <v>198</v>
      </c>
      <c r="B41" s="62" t="s">
        <v>199</v>
      </c>
      <c r="C41" s="57">
        <f t="shared" si="0"/>
        <v>2.39</v>
      </c>
      <c r="D41" s="56">
        <f>SUM(D42:D47)</f>
        <v>2.39</v>
      </c>
      <c r="E41" s="58"/>
    </row>
    <row r="42" spans="1:5" ht="21" customHeight="1">
      <c r="A42" s="7">
        <v>30302</v>
      </c>
      <c r="B42" s="35" t="s">
        <v>200</v>
      </c>
      <c r="C42" s="57">
        <f t="shared" si="0"/>
        <v>0</v>
      </c>
      <c r="D42" s="56">
        <v>0</v>
      </c>
      <c r="E42" s="58"/>
    </row>
    <row r="43" spans="1:5" ht="21" customHeight="1">
      <c r="A43" s="7">
        <v>30303</v>
      </c>
      <c r="B43" s="35" t="s">
        <v>201</v>
      </c>
      <c r="C43" s="57">
        <f t="shared" si="0"/>
        <v>0</v>
      </c>
      <c r="D43" s="56">
        <v>0</v>
      </c>
      <c r="E43" s="58"/>
    </row>
    <row r="44" spans="1:5" ht="21" customHeight="1">
      <c r="A44" s="7">
        <v>30305</v>
      </c>
      <c r="B44" s="35" t="s">
        <v>202</v>
      </c>
      <c r="C44" s="57">
        <f t="shared" si="0"/>
        <v>0</v>
      </c>
      <c r="D44" s="56">
        <v>0</v>
      </c>
      <c r="E44" s="58"/>
    </row>
    <row r="45" spans="1:5" ht="21" customHeight="1">
      <c r="A45" s="53">
        <v>30307</v>
      </c>
      <c r="B45" s="64" t="s">
        <v>203</v>
      </c>
      <c r="C45" s="57">
        <f t="shared" si="0"/>
        <v>0.38</v>
      </c>
      <c r="D45" s="56">
        <v>0.38</v>
      </c>
      <c r="E45" s="58"/>
    </row>
    <row r="46" spans="1:5" ht="21" customHeight="1">
      <c r="A46" s="65" t="s">
        <v>204</v>
      </c>
      <c r="B46" s="66" t="s">
        <v>205</v>
      </c>
      <c r="C46" s="57">
        <f t="shared" si="0"/>
        <v>0.02</v>
      </c>
      <c r="D46" s="56">
        <v>0.02</v>
      </c>
      <c r="E46" s="58"/>
    </row>
    <row r="47" spans="1:5" ht="21" customHeight="1">
      <c r="A47" s="67" t="s">
        <v>206</v>
      </c>
      <c r="B47" s="68" t="s">
        <v>207</v>
      </c>
      <c r="C47" s="57">
        <f t="shared" si="0"/>
        <v>1.99</v>
      </c>
      <c r="D47" s="56">
        <v>1.99</v>
      </c>
      <c r="E47" s="58"/>
    </row>
    <row r="48" spans="1:5" ht="21" customHeight="1">
      <c r="A48" s="7"/>
      <c r="B48" s="59"/>
      <c r="C48" s="59"/>
      <c r="D48" s="58"/>
      <c r="E48" s="58"/>
    </row>
    <row r="50" spans="1:2" ht="14.25">
      <c r="A50" s="6" t="s">
        <v>208</v>
      </c>
      <c r="B50" s="6"/>
    </row>
  </sheetData>
  <sheetProtection/>
  <mergeCells count="4">
    <mergeCell ref="A3:E3"/>
    <mergeCell ref="A5:B5"/>
    <mergeCell ref="C5:E5"/>
    <mergeCell ref="A7:B7"/>
  </mergeCells>
  <printOptions/>
  <pageMargins left="0.8600000000000001" right="0.75" top="0.42" bottom="0.17" header="0.42" footer="0.18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workbookViewId="0" topLeftCell="A1">
      <selection activeCell="C7" sqref="C7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209</v>
      </c>
      <c r="F2" s="13"/>
      <c r="G2" s="13"/>
      <c r="H2" s="13"/>
    </row>
    <row r="3" spans="1:244" s="11" customFormat="1" ht="32.25" customHeight="1">
      <c r="A3" s="16" t="s">
        <v>210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3</v>
      </c>
      <c r="B4" s="21"/>
      <c r="C4" s="22"/>
      <c r="D4" s="22"/>
      <c r="E4" s="10" t="s">
        <v>4</v>
      </c>
    </row>
    <row r="5" spans="1:5" ht="19.5" customHeight="1">
      <c r="A5" s="23" t="s">
        <v>74</v>
      </c>
      <c r="B5" s="24"/>
      <c r="C5" s="25" t="s">
        <v>211</v>
      </c>
      <c r="D5" s="26"/>
      <c r="E5" s="27"/>
    </row>
    <row r="6" spans="1:5" s="12" customFormat="1" ht="50.25" customHeight="1">
      <c r="A6" s="28" t="s">
        <v>80</v>
      </c>
      <c r="B6" s="29" t="s">
        <v>81</v>
      </c>
      <c r="C6" s="30" t="s">
        <v>16</v>
      </c>
      <c r="D6" s="30" t="s">
        <v>75</v>
      </c>
      <c r="E6" s="30" t="s">
        <v>76</v>
      </c>
    </row>
    <row r="7" spans="1:5" s="12" customFormat="1" ht="55.5" customHeight="1">
      <c r="A7" s="31" t="s">
        <v>16</v>
      </c>
      <c r="B7" s="32"/>
      <c r="C7" s="33" t="s">
        <v>212</v>
      </c>
      <c r="D7" s="33"/>
      <c r="E7" s="33"/>
    </row>
    <row r="8" spans="1:5" ht="21" customHeight="1">
      <c r="A8" s="34"/>
      <c r="B8" s="35" t="s">
        <v>213</v>
      </c>
      <c r="C8" s="36"/>
      <c r="D8" s="36"/>
      <c r="E8" s="36"/>
    </row>
    <row r="9" spans="1:5" ht="21" customHeight="1">
      <c r="A9" s="37"/>
      <c r="B9" s="35" t="s">
        <v>214</v>
      </c>
      <c r="C9" s="38"/>
      <c r="D9" s="38"/>
      <c r="E9" s="38"/>
    </row>
    <row r="10" spans="1:5" ht="21" customHeight="1">
      <c r="A10" s="37"/>
      <c r="B10" s="35" t="s">
        <v>215</v>
      </c>
      <c r="C10" s="39"/>
      <c r="D10" s="39"/>
      <c r="E10" s="39"/>
    </row>
    <row r="11" spans="1:5" ht="21" customHeight="1">
      <c r="A11" s="37"/>
      <c r="B11" s="35" t="s">
        <v>215</v>
      </c>
      <c r="C11" s="39"/>
      <c r="D11" s="39"/>
      <c r="E11" s="39"/>
    </row>
    <row r="12" spans="1:5" ht="21" customHeight="1">
      <c r="A12" s="40"/>
      <c r="B12" s="35" t="s">
        <v>216</v>
      </c>
      <c r="C12" s="41"/>
      <c r="D12" s="41"/>
      <c r="E12" s="41"/>
    </row>
    <row r="13" spans="1:5" ht="21" customHeight="1">
      <c r="A13" s="40"/>
      <c r="B13" s="35" t="s">
        <v>214</v>
      </c>
      <c r="C13" s="41"/>
      <c r="D13" s="41"/>
      <c r="E13" s="41"/>
    </row>
    <row r="14" spans="1:5" ht="21" customHeight="1">
      <c r="A14" s="40"/>
      <c r="B14" s="35" t="s">
        <v>217</v>
      </c>
      <c r="C14" s="41"/>
      <c r="D14" s="41"/>
      <c r="E14" s="41"/>
    </row>
    <row r="15" spans="1:5" ht="21" customHeight="1">
      <c r="A15" s="40"/>
      <c r="B15" s="35" t="s">
        <v>217</v>
      </c>
      <c r="C15" s="41"/>
      <c r="D15" s="41"/>
      <c r="E15" s="41"/>
    </row>
    <row r="16" spans="1:5" ht="21" customHeight="1">
      <c r="A16" s="40"/>
      <c r="B16" s="35" t="s">
        <v>218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9" spans="1:2" ht="19.5" customHeight="1">
      <c r="A19" s="42" t="s">
        <v>99</v>
      </c>
      <c r="B19" s="42"/>
    </row>
    <row r="20" spans="1:5" ht="19.5" customHeight="1">
      <c r="A20" s="43" t="s">
        <v>219</v>
      </c>
      <c r="C20" s="44"/>
      <c r="D20" s="44"/>
      <c r="E20" s="44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220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221</v>
      </c>
      <c r="B3" s="5"/>
      <c r="L3" s="10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222</v>
      </c>
      <c r="B5" s="7" t="s">
        <v>119</v>
      </c>
      <c r="C5" s="8"/>
      <c r="D5" s="8"/>
    </row>
    <row r="6" spans="1:2" ht="22.5" customHeight="1">
      <c r="A6" s="9" t="s">
        <v>223</v>
      </c>
      <c r="B6" s="9">
        <f>B7+B10+B11</f>
        <v>16.7</v>
      </c>
    </row>
    <row r="7" spans="1:2" ht="21" customHeight="1">
      <c r="A7" s="9" t="s">
        <v>224</v>
      </c>
      <c r="B7" s="9">
        <v>0</v>
      </c>
    </row>
    <row r="8" spans="1:2" ht="21" customHeight="1">
      <c r="A8" s="9" t="s">
        <v>225</v>
      </c>
      <c r="B8" s="9">
        <v>0</v>
      </c>
    </row>
    <row r="9" spans="1:2" ht="24" customHeight="1">
      <c r="A9" s="9" t="s">
        <v>226</v>
      </c>
      <c r="B9" s="9">
        <v>0</v>
      </c>
    </row>
    <row r="10" spans="1:2" ht="29.25" customHeight="1">
      <c r="A10" s="9" t="s">
        <v>227</v>
      </c>
      <c r="B10" s="9">
        <v>1</v>
      </c>
    </row>
    <row r="11" spans="1:2" ht="24.75" customHeight="1">
      <c r="A11" s="9" t="s">
        <v>228</v>
      </c>
      <c r="B11" s="9">
        <v>15.7</v>
      </c>
    </row>
    <row r="12" spans="1:2" ht="26.25" customHeight="1">
      <c r="A12" s="9" t="s">
        <v>229</v>
      </c>
      <c r="B12" s="9">
        <v>13</v>
      </c>
    </row>
    <row r="13" spans="1:2" ht="27" customHeight="1">
      <c r="A13" s="9" t="s">
        <v>230</v>
      </c>
      <c r="B13" s="9">
        <v>2.7</v>
      </c>
    </row>
  </sheetData>
  <sheetProtection/>
  <mergeCells count="1">
    <mergeCell ref="A3:B3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2021-02-03T09:08:05Z</cp:lastPrinted>
  <dcterms:created xsi:type="dcterms:W3CDTF">2013-02-18T08:49:03Z</dcterms:created>
  <dcterms:modified xsi:type="dcterms:W3CDTF">2022-09-05T02:27:23Z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F43DC2644A9C49FEB88FCFF3F4EAE816</vt:lpwstr>
  </property>
</Properties>
</file>