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Sheet1" sheetId="9" r:id="rId9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<sst xmlns="http://schemas.openxmlformats.org/spreadsheetml/2006/main" count="277" uniqueCount="190">
  <si>
    <t>附件3：2019年市级部门预算公开表</t>
  </si>
  <si>
    <t>部门预算公开表01</t>
  </si>
  <si>
    <t>部门收支预算总表</t>
  </si>
  <si>
    <t>部门名称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</si>
  <si>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</si>
  <si>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</si>
  <si>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</si>
  <si>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</si>
  <si>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</si>
  <si>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</si>
  <si>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一、科学技术支出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</si>
  <si>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</si>
  <si>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</si>
  <si>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</si>
  <si>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</si>
  <si>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</si>
  <si>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</si>
  <si>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</si>
  <si>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</si>
  <si>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</si>
  <si>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</si>
  <si>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</si>
  <si>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</si>
  <si>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</si>
  <si>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科学技术管理事务</t>
  </si>
  <si>
    <t xml:space="preserve">    政府性基金预算拨款</t>
  </si>
  <si>
    <t xml:space="preserve">    行政运行</t>
  </si>
  <si>
    <t>二、专户资金</t>
  </si>
  <si>
    <t xml:space="preserve">    其他科学技术管理事务</t>
  </si>
  <si>
    <t>三、事业收入（不含专户资金）</t>
  </si>
  <si>
    <t xml:space="preserve">  技术研究与开发</t>
  </si>
  <si>
    <t>四、事业单位经营收入</t>
  </si>
  <si>
    <t xml:space="preserve">    其他技术研究与开发支出</t>
  </si>
  <si>
    <t>五、其他收入</t>
  </si>
  <si>
    <t>二、社会保障和就业支出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</si>
  <si>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</si>
  <si>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</si>
  <si>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</si>
  <si>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</si>
  <si>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>三、卫生健康支出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</si>
  <si>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</si>
  <si>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</si>
  <si>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</si>
  <si>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</si>
  <si>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四、住房保障支出</t>
  </si>
  <si>
    <t xml:space="preserve">  住房改革支出</t>
  </si>
  <si>
    <t xml:space="preserve">    住房公积金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</si>
  <si>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</si>
  <si>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</si>
  <si>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</si>
  <si>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</si>
  <si>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</si>
  <si>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</si>
  <si>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</si>
  <si>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</si>
  <si>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其中：政府性基金预算结转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</si>
  <si>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</si>
  <si>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</si>
  <si>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</si>
  <si>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</si>
  <si>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</si>
  <si>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部门预算公开表02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</si>
  <si>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</si>
  <si>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</si>
  <si>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</si>
  <si>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</si>
  <si>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</si>
  <si>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</si>
  <si>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</si>
  <si>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一般公共预算拨款</t>
  </si>
  <si>
    <t>政府性基金预算拨款</t>
  </si>
  <si>
    <t>慈溪市科技局</t>
  </si>
  <si>
    <t xml:space="preserve">  慈溪市科技局（本级）</t>
  </si>
  <si>
    <t xml:space="preserve">  慈溪市科技推广服务中心</t>
  </si>
  <si>
    <t>部门预算公开表03</t>
  </si>
  <si>
    <t>部门支出预算总表</t>
  </si>
  <si>
    <t>基本支出</t>
  </si>
  <si>
    <t>项目支出</t>
  </si>
  <si>
    <t>事业单位经营支出</t>
  </si>
  <si>
    <t>人员支出</t>
  </si>
  <si>
    <t>日常公用支出</t>
  </si>
  <si>
    <t>部门预算公开表04</t>
  </si>
  <si>
    <t>财政拨款收支预算表</t>
  </si>
  <si>
    <t>一、本年收入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</si>
  <si>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</si>
  <si>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</si>
  <si>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</si>
  <si>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</si>
  <si>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科目细化至支出功能分类的项级科目</t>
  </si>
  <si>
    <t>部门预算公开表05</t>
  </si>
  <si>
    <t>一般公共预算支出表</t>
  </si>
  <si>
    <t>功能科目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</si>
  <si>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</si>
  <si>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</si>
  <si>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</si>
  <si>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>科目编码</t>
  </si>
  <si>
    <t>科目名称</t>
  </si>
  <si>
    <t>增减额</t>
  </si>
  <si>
    <t>增减比例</t>
  </si>
  <si>
    <t>科学技术支出</t>
  </si>
  <si>
    <t>20601</t>
  </si>
  <si>
    <t xml:space="preserve"> 科学技术管理事务</t>
  </si>
  <si>
    <t>2060101</t>
  </si>
  <si>
    <t xml:space="preserve">   行政运行</t>
  </si>
  <si>
    <t>2060199</t>
  </si>
  <si>
    <t xml:space="preserve">   其他科学技术管理事务支出</t>
  </si>
  <si>
    <t xml:space="preserve"> 基础研究</t>
  </si>
  <si>
    <t xml:space="preserve">   其他基础研究支出</t>
  </si>
  <si>
    <t xml:space="preserve"> 技术研究与开发</t>
  </si>
  <si>
    <t xml:space="preserve">   应用技术研究与开发</t>
  </si>
  <si>
    <t xml:space="preserve">   产业技术研究与开发</t>
  </si>
  <si>
    <t xml:space="preserve">   其他技术研究与开发</t>
  </si>
  <si>
    <t xml:space="preserve"> 科技条件与服务</t>
  </si>
  <si>
    <t xml:space="preserve">   技术创新服务体系</t>
  </si>
  <si>
    <t xml:space="preserve"> 科技重大项目</t>
  </si>
  <si>
    <t xml:space="preserve">   科技重大专项</t>
  </si>
  <si>
    <t>社会保障和就业支出</t>
  </si>
  <si>
    <t xml:space="preserve"> 行政事业单位离退休</t>
  </si>
  <si>
    <t xml:space="preserve">  归口管理的行政单位离退休</t>
  </si>
  <si>
    <t xml:space="preserve">  事业单位离退休</t>
  </si>
  <si>
    <t xml:space="preserve">  机关事业单位基本养老保险缴费支出</t>
  </si>
  <si>
    <t xml:space="preserve">  机关事业职业年金缴费支出</t>
  </si>
  <si>
    <t xml:space="preserve">  其他行政事业单位离退休支出</t>
  </si>
  <si>
    <t>卫生健康支出</t>
  </si>
  <si>
    <t>商业服务业等支出</t>
  </si>
  <si>
    <t xml:space="preserve"> 其他商业服务业等支出</t>
  </si>
  <si>
    <t xml:space="preserve">  其他商业服务业等支出</t>
  </si>
  <si>
    <t>住房保障支出</t>
  </si>
  <si>
    <t xml:space="preserve"> 住房改革支出</t>
  </si>
  <si>
    <t xml:space="preserve">  住房公积金</t>
  </si>
  <si>
    <t>部门与预算公开表06</t>
  </si>
  <si>
    <t>一般公共预算基本支出表</t>
  </si>
  <si>
    <t>部门预算支出经济分类科目</t>
  </si>
  <si>
    <t>2019年基本支出</t>
  </si>
  <si>
    <t>人员经费</t>
  </si>
  <si>
    <t>公用经费</t>
  </si>
  <si>
    <t xml:space="preserve"> 工资福利支出</t>
  </si>
  <si>
    <t xml:space="preserve">  基本工资</t>
  </si>
  <si>
    <t xml:space="preserve">  津贴补贴</t>
  </si>
  <si>
    <t xml:space="preserve">  奖金</t>
  </si>
  <si>
    <t>绩效工资</t>
  </si>
  <si>
    <t>机关事业单位基本养老保险费</t>
  </si>
  <si>
    <t>职业年金缴费</t>
  </si>
  <si>
    <t>城镇职工基本医疗保险费</t>
  </si>
  <si>
    <t>公务员医疗补助缴费</t>
  </si>
  <si>
    <t>其他社会保险费</t>
  </si>
  <si>
    <t>住房公积金</t>
  </si>
  <si>
    <t xml:space="preserve">  其他工资福利支出</t>
  </si>
  <si>
    <t>商品和服务支出</t>
  </si>
  <si>
    <t>办公费</t>
  </si>
  <si>
    <t>印刷费</t>
  </si>
  <si>
    <t>电费</t>
  </si>
  <si>
    <t>邮电费</t>
  </si>
  <si>
    <t>差旅费</t>
  </si>
  <si>
    <t>维修（护）</t>
  </si>
  <si>
    <t>工会经费</t>
  </si>
  <si>
    <t>福利费</t>
  </si>
  <si>
    <t>其他交通费用</t>
  </si>
  <si>
    <t>会议费</t>
  </si>
  <si>
    <t>培训费</t>
  </si>
  <si>
    <t>劳务费</t>
  </si>
  <si>
    <t>公务接待费</t>
  </si>
  <si>
    <t>公务用车运行维护费</t>
  </si>
  <si>
    <t xml:space="preserve">  其他商品和服务支出</t>
  </si>
  <si>
    <t>对个人和家庭的补助</t>
  </si>
  <si>
    <t xml:space="preserve">  退休费</t>
  </si>
  <si>
    <t xml:space="preserve"> 奖励金</t>
  </si>
  <si>
    <t xml:space="preserve">  其他对个人和家庭的补助支出</t>
  </si>
  <si>
    <t>部门预算公开表07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</si>
  <si>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</si>
  <si>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</si>
  <si>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</si>
  <si>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</si>
  <si>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</si>
  <si>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</si>
  <si>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</si>
  <si>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</si>
  <si>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没有数据的表格必须空表公开并注明“ XX局没有政府性基金预算拨款安排的支出，故本表无数据。”</t>
  </si>
  <si>
    <t>部门预算公开表08</t>
  </si>
  <si>
    <t>一般公共预算“三公”经费支出表</t>
  </si>
  <si>
    <t>项  目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</si>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</sst>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10"/>
      <color indexed="8"/>
      <name val="方正书宋_GBK"/>
      <family val="0"/>
    </font>
    <font>
      <sz val="9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51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10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78" fontId="3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79" fontId="3" fillId="33" borderId="0" xfId="0" applyNumberFormat="1" applyFont="1" applyFill="1" applyAlignment="1" applyProtection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0" fontId="0" fillId="0" borderId="14" xfId="0" applyNumberForma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zoomScalePageLayoutView="0" workbookViewId="0" topLeftCell="A1">
      <selection activeCell="AH18" sqref="AH18"/>
    </sheetView>
  </sheetViews>
  <sheetFormatPr defaultColWidth="6.875" defaultRowHeight="19.5" customHeight="1"/>
  <cols>
    <col min="1" max="1" width="34.875" style="5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5" customWidth="1"/>
    <col min="11" max="31" width="6.875" style="5" hidden="1" customWidth="1"/>
    <col min="32" max="253" width="6.875" style="5" customWidth="1"/>
  </cols>
  <sheetData>
    <row r="1" ht="19.5" customHeight="1">
      <c r="A1" s="35" t="s">
        <v>0</v>
      </c>
    </row>
    <row r="2" spans="1:4" ht="15" customHeight="1">
      <c r="A2" s="52"/>
      <c r="D2" s="53" t="s">
        <v>1</v>
      </c>
    </row>
    <row r="3" spans="1:253" s="7" customFormat="1" ht="28.5" customHeight="1">
      <c r="A3" s="54" t="s">
        <v>2</v>
      </c>
      <c r="B3" s="54"/>
      <c r="C3" s="55"/>
      <c r="D3" s="5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12" ht="15" customHeight="1">
      <c r="A4" s="36" t="s">
        <v>3</v>
      </c>
      <c r="B4" s="5"/>
      <c r="C4" s="5"/>
      <c r="D4" s="56" t="s">
        <v>4</v>
      </c>
      <c r="H4" s="72"/>
      <c r="I4" s="72"/>
      <c r="J4" s="72"/>
      <c r="K4" s="72"/>
      <c r="L4" s="72"/>
    </row>
    <row r="5" spans="1:20" ht="21" customHeight="1">
      <c r="A5" s="57" t="s">
        <v>5</v>
      </c>
      <c r="B5" s="58"/>
      <c r="C5" s="57" t="s">
        <v>6</v>
      </c>
      <c r="D5" s="59"/>
      <c r="E5" s="72"/>
      <c r="H5" s="72"/>
      <c r="I5" s="72"/>
      <c r="J5" s="72"/>
      <c r="K5" s="72"/>
      <c r="L5" s="72"/>
      <c r="M5" s="72"/>
      <c r="Q5" s="72"/>
      <c r="R5" s="72"/>
      <c r="S5" s="72"/>
      <c r="T5" s="72"/>
    </row>
    <row r="6" spans="1:30" ht="21" customHeight="1">
      <c r="A6" s="60" t="s">
        <v>7</v>
      </c>
      <c r="B6" s="60" t="s">
        <v>8</v>
      </c>
      <c r="C6" s="60" t="s">
        <v>7</v>
      </c>
      <c r="D6" s="22" t="s">
        <v>8</v>
      </c>
      <c r="E6" s="72"/>
      <c r="F6" s="72"/>
      <c r="H6" s="72"/>
      <c r="I6" s="72"/>
      <c r="J6" s="72"/>
      <c r="K6" s="72"/>
      <c r="L6" s="72"/>
      <c r="M6" s="72"/>
      <c r="N6" s="72"/>
      <c r="O6" s="72"/>
      <c r="P6" s="72"/>
      <c r="Q6" s="72"/>
      <c r="T6" s="72"/>
      <c r="U6" s="72"/>
      <c r="AD6" s="72"/>
    </row>
    <row r="7" spans="1:24" ht="21" customHeight="1">
      <c r="A7" s="31" t="s">
        <v>9</v>
      </c>
      <c r="B7" s="39">
        <v>10741.769999999999</v>
      </c>
      <c r="C7" s="8" t="s">
        <v>10</v>
      </c>
      <c r="D7" s="39">
        <f>D8+D12</f>
        <v>10541.66</v>
      </c>
      <c r="E7" s="72"/>
      <c r="F7" s="72"/>
      <c r="G7" s="73"/>
      <c r="J7" s="72"/>
      <c r="K7" s="75" t="s">
        <v>11</v>
      </c>
      <c r="L7" s="76" t="s">
        <v>12</v>
      </c>
      <c r="M7" s="76" t="s">
        <v>13</v>
      </c>
      <c r="N7" s="76" t="s">
        <v>14</v>
      </c>
      <c r="O7" s="75" t="s">
        <v>15</v>
      </c>
      <c r="P7" s="75" t="s">
        <v>16</v>
      </c>
      <c r="Q7" s="76" t="s">
        <v>17</v>
      </c>
      <c r="R7" s="75" t="s">
        <v>18</v>
      </c>
      <c r="S7" s="76" t="s">
        <v>19</v>
      </c>
      <c r="T7" s="78" t="s">
        <v>20</v>
      </c>
      <c r="U7" s="75" t="s">
        <v>19</v>
      </c>
      <c r="V7" s="75" t="s">
        <v>19</v>
      </c>
      <c r="W7" s="75" t="s">
        <v>21</v>
      </c>
      <c r="X7" s="75" t="s">
        <v>22</v>
      </c>
    </row>
    <row r="8" spans="1:28" ht="21" customHeight="1">
      <c r="A8" s="8" t="s">
        <v>23</v>
      </c>
      <c r="B8" s="39">
        <v>10741.769999999999</v>
      </c>
      <c r="C8" s="8" t="s">
        <v>24</v>
      </c>
      <c r="D8" s="39">
        <f>D9+D10</f>
        <v>1001.66</v>
      </c>
      <c r="H8" s="72"/>
      <c r="I8" s="72"/>
      <c r="K8" s="77"/>
      <c r="L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B8" s="72"/>
    </row>
    <row r="9" spans="1:29" ht="21" customHeight="1">
      <c r="A9" s="8" t="s">
        <v>25</v>
      </c>
      <c r="B9" s="39"/>
      <c r="C9" s="31" t="s">
        <v>26</v>
      </c>
      <c r="D9" s="39">
        <v>430</v>
      </c>
      <c r="J9" s="72"/>
      <c r="K9" s="72"/>
      <c r="L9" s="72"/>
      <c r="O9" s="72"/>
      <c r="R9" s="72"/>
      <c r="S9" s="72"/>
      <c r="T9" s="72"/>
      <c r="U9" s="72"/>
      <c r="X9" s="72"/>
      <c r="Y9" s="72"/>
      <c r="AC9" s="72"/>
    </row>
    <row r="10" spans="1:28" ht="21" customHeight="1">
      <c r="A10" s="31" t="s">
        <v>27</v>
      </c>
      <c r="B10" s="39"/>
      <c r="C10" s="47" t="s">
        <v>28</v>
      </c>
      <c r="D10" s="39">
        <v>571.66</v>
      </c>
      <c r="E10" s="72"/>
      <c r="O10" s="72"/>
      <c r="P10" s="72"/>
      <c r="Q10" s="72"/>
      <c r="R10" s="72"/>
      <c r="S10" s="72"/>
      <c r="T10" s="72"/>
      <c r="AB10" s="72"/>
    </row>
    <row r="11" spans="1:31" ht="30" customHeight="1">
      <c r="A11" s="47" t="s">
        <v>29</v>
      </c>
      <c r="B11" s="39"/>
      <c r="C11" s="47" t="s">
        <v>30</v>
      </c>
      <c r="D11" s="39">
        <v>9540</v>
      </c>
      <c r="E11" s="72"/>
      <c r="N11" s="72"/>
      <c r="O11" s="72"/>
      <c r="P11" s="72"/>
      <c r="Q11" s="72"/>
      <c r="R11" s="72"/>
      <c r="AE11" s="72"/>
    </row>
    <row r="12" spans="1:17" ht="21" customHeight="1">
      <c r="A12" s="47" t="s">
        <v>31</v>
      </c>
      <c r="B12" s="61"/>
      <c r="C12" s="8" t="s">
        <v>32</v>
      </c>
      <c r="D12" s="39">
        <v>9540</v>
      </c>
      <c r="E12" s="72"/>
      <c r="G12" s="72"/>
      <c r="I12" s="72"/>
      <c r="N12" s="72"/>
      <c r="O12" s="72"/>
      <c r="P12" s="72"/>
      <c r="Q12" s="72"/>
    </row>
    <row r="13" spans="1:9" ht="21" customHeight="1">
      <c r="A13" s="47" t="s">
        <v>33</v>
      </c>
      <c r="B13" s="61"/>
      <c r="C13" s="8" t="s">
        <v>34</v>
      </c>
      <c r="D13" s="39">
        <f>D14</f>
        <v>116.95</v>
      </c>
      <c r="E13" s="72"/>
      <c r="G13" s="72"/>
      <c r="I13" s="72"/>
    </row>
    <row r="14" spans="1:9" ht="21" customHeight="1">
      <c r="A14" s="47"/>
      <c r="B14" s="61"/>
      <c r="C14" s="31" t="s">
        <v>35</v>
      </c>
      <c r="D14" s="39">
        <f>D15+D16+D17</f>
        <v>116.95</v>
      </c>
      <c r="E14" s="72"/>
      <c r="G14" s="72"/>
      <c r="I14" s="72"/>
    </row>
    <row r="15" spans="1:9" ht="21" customHeight="1">
      <c r="A15" s="47"/>
      <c r="B15" s="61"/>
      <c r="C15" s="31" t="s">
        <v>36</v>
      </c>
      <c r="D15" s="39">
        <v>69.39</v>
      </c>
      <c r="E15" s="72"/>
      <c r="G15" s="72"/>
      <c r="I15" s="72"/>
    </row>
    <row r="16" spans="1:9" ht="21" customHeight="1">
      <c r="A16" s="47"/>
      <c r="B16" s="61"/>
      <c r="C16" s="8" t="s">
        <v>37</v>
      </c>
      <c r="D16" s="39">
        <v>27.76</v>
      </c>
      <c r="E16" s="72"/>
      <c r="G16" s="72"/>
      <c r="I16" s="72"/>
    </row>
    <row r="17" spans="1:9" ht="21" customHeight="1">
      <c r="A17" s="47"/>
      <c r="B17" s="61"/>
      <c r="C17" s="8" t="s">
        <v>38</v>
      </c>
      <c r="D17" s="39">
        <v>19.8</v>
      </c>
      <c r="E17" s="72"/>
      <c r="G17" s="72"/>
      <c r="I17" s="72"/>
    </row>
    <row r="18" spans="1:9" ht="21" customHeight="1">
      <c r="A18" s="47"/>
      <c r="B18" s="61"/>
      <c r="C18" s="8" t="s">
        <v>39</v>
      </c>
      <c r="D18" s="39">
        <f>D19</f>
        <v>18.3</v>
      </c>
      <c r="E18" s="72"/>
      <c r="G18" s="72"/>
      <c r="I18" s="72"/>
    </row>
    <row r="19" spans="1:9" ht="21" customHeight="1">
      <c r="A19" s="47"/>
      <c r="B19" s="61"/>
      <c r="C19" s="31" t="s">
        <v>40</v>
      </c>
      <c r="D19" s="39">
        <f>D20+D21+D22</f>
        <v>18.3</v>
      </c>
      <c r="E19" s="72"/>
      <c r="G19" s="72"/>
      <c r="I19" s="72"/>
    </row>
    <row r="20" spans="1:9" ht="21" customHeight="1">
      <c r="A20" s="47"/>
      <c r="B20" s="61"/>
      <c r="C20" s="31" t="s">
        <v>41</v>
      </c>
      <c r="D20" s="39">
        <v>6.54</v>
      </c>
      <c r="E20" s="72"/>
      <c r="G20" s="72"/>
      <c r="I20" s="72"/>
    </row>
    <row r="21" spans="1:9" ht="21" customHeight="1">
      <c r="A21" s="47"/>
      <c r="B21" s="61"/>
      <c r="C21" s="8" t="s">
        <v>42</v>
      </c>
      <c r="D21" s="39">
        <v>6.58</v>
      </c>
      <c r="E21" s="72"/>
      <c r="G21" s="72"/>
      <c r="I21" s="72"/>
    </row>
    <row r="22" spans="1:9" ht="21" customHeight="1">
      <c r="A22" s="47"/>
      <c r="B22" s="61"/>
      <c r="C22" s="8" t="s">
        <v>43</v>
      </c>
      <c r="D22" s="39">
        <v>5.18</v>
      </c>
      <c r="E22" s="72"/>
      <c r="G22" s="72"/>
      <c r="I22" s="72"/>
    </row>
    <row r="23" spans="1:9" ht="21" customHeight="1">
      <c r="A23" s="47"/>
      <c r="B23" s="61"/>
      <c r="C23" s="31" t="s">
        <v>44</v>
      </c>
      <c r="D23" s="39">
        <v>64.86</v>
      </c>
      <c r="E23" s="72"/>
      <c r="G23" s="72"/>
      <c r="I23" s="72"/>
    </row>
    <row r="24" spans="1:9" ht="21" customHeight="1">
      <c r="A24" s="47"/>
      <c r="B24" s="61"/>
      <c r="C24" s="47" t="s">
        <v>45</v>
      </c>
      <c r="D24" s="39">
        <v>64.86</v>
      </c>
      <c r="E24" s="72"/>
      <c r="G24" s="72"/>
      <c r="I24" s="72"/>
    </row>
    <row r="25" spans="1:9" ht="21" customHeight="1">
      <c r="A25" s="47"/>
      <c r="B25" s="61"/>
      <c r="C25" s="47" t="s">
        <v>46</v>
      </c>
      <c r="D25" s="39">
        <v>64.86</v>
      </c>
      <c r="E25" s="72"/>
      <c r="G25" s="72"/>
      <c r="I25" s="72"/>
    </row>
    <row r="26" spans="1:21" ht="21" customHeight="1">
      <c r="A26" s="49"/>
      <c r="B26" s="61"/>
      <c r="C26" s="26"/>
      <c r="D26" s="39"/>
      <c r="E26" s="72"/>
      <c r="G26" s="72"/>
      <c r="I26" s="72"/>
      <c r="U26" s="72"/>
    </row>
    <row r="27" spans="1:9" ht="21" customHeight="1">
      <c r="A27" s="20" t="s">
        <v>47</v>
      </c>
      <c r="B27" s="62"/>
      <c r="C27" s="25" t="s">
        <v>48</v>
      </c>
      <c r="D27" s="62">
        <f>D7+D13+D18+D23</f>
        <v>10741.77</v>
      </c>
      <c r="G27" s="72"/>
      <c r="I27" s="72"/>
    </row>
    <row r="28" spans="1:9" ht="21" customHeight="1">
      <c r="A28" s="31" t="s">
        <v>49</v>
      </c>
      <c r="B28" s="62"/>
      <c r="C28" s="74" t="s">
        <v>50</v>
      </c>
      <c r="D28" s="62"/>
      <c r="G28" s="72"/>
      <c r="I28" s="72"/>
    </row>
    <row r="29" spans="1:7" ht="21" customHeight="1">
      <c r="A29" s="31" t="s">
        <v>51</v>
      </c>
      <c r="B29" s="62"/>
      <c r="C29" s="63" t="s">
        <v>52</v>
      </c>
      <c r="D29" s="62"/>
      <c r="G29" s="72"/>
    </row>
    <row r="30" spans="1:7" ht="21" customHeight="1">
      <c r="A30" s="31" t="s">
        <v>53</v>
      </c>
      <c r="B30" s="62"/>
      <c r="C30" s="63"/>
      <c r="D30" s="62"/>
      <c r="G30" s="72"/>
    </row>
    <row r="31" spans="1:7" ht="21" customHeight="1">
      <c r="A31" s="31" t="s">
        <v>54</v>
      </c>
      <c r="B31" s="62"/>
      <c r="C31" s="63" t="s">
        <v>21</v>
      </c>
      <c r="D31" s="62"/>
      <c r="G31" s="72"/>
    </row>
    <row r="32" spans="1:7" ht="21" customHeight="1">
      <c r="A32" s="31" t="s">
        <v>55</v>
      </c>
      <c r="B32" s="62"/>
      <c r="C32" s="63"/>
      <c r="D32" s="62"/>
      <c r="G32" s="72"/>
    </row>
    <row r="33" spans="1:7" ht="21" customHeight="1">
      <c r="A33" s="31" t="s">
        <v>56</v>
      </c>
      <c r="B33" s="62"/>
      <c r="C33" s="63"/>
      <c r="D33" s="62"/>
      <c r="G33" s="72"/>
    </row>
    <row r="34" spans="1:7" ht="21" customHeight="1">
      <c r="A34" s="31" t="s">
        <v>57</v>
      </c>
      <c r="B34" s="64"/>
      <c r="C34" s="63"/>
      <c r="D34" s="62"/>
      <c r="G34" s="72"/>
    </row>
    <row r="35" spans="1:7" ht="21" customHeight="1">
      <c r="A35" s="20" t="s">
        <v>58</v>
      </c>
      <c r="B35" s="62">
        <v>10741.769999999999</v>
      </c>
      <c r="C35" s="20" t="s">
        <v>59</v>
      </c>
      <c r="D35" s="62">
        <v>10741.77</v>
      </c>
      <c r="F35" s="72"/>
      <c r="G35" s="72"/>
    </row>
    <row r="36" spans="1:4" ht="33" customHeight="1">
      <c r="A36" s="86" t="s">
        <v>60</v>
      </c>
      <c r="B36" s="86"/>
      <c r="C36" s="86"/>
      <c r="D36" s="86"/>
    </row>
    <row r="37" ht="19.5" customHeight="1">
      <c r="A37"/>
    </row>
  </sheetData>
  <sheetProtection/>
  <mergeCells count="1">
    <mergeCell ref="A36:D36"/>
  </mergeCells>
  <printOptions/>
  <pageMargins left="0.86" right="0.75" top="0.42" bottom="0.17" header="0.42" footer="0.18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14" sqref="G14"/>
    </sheetView>
  </sheetViews>
  <sheetFormatPr defaultColWidth="8.75390625" defaultRowHeight="14.25"/>
  <cols>
    <col min="1" max="1" width="23.375" style="0" customWidth="1"/>
    <col min="2" max="2" width="9.50390625" style="0" bestFit="1" customWidth="1"/>
    <col min="3" max="5" width="8.75390625" style="0" customWidth="1"/>
    <col min="6" max="6" width="8.375" style="0" customWidth="1"/>
    <col min="7" max="7" width="8.75390625" style="0" customWidth="1"/>
    <col min="8" max="8" width="8.50390625" style="0" customWidth="1"/>
    <col min="9" max="9" width="8.625" style="0" customWidth="1"/>
    <col min="10" max="12" width="8.75390625" style="0" customWidth="1"/>
    <col min="13" max="13" width="9.875" style="0" customWidth="1"/>
  </cols>
  <sheetData>
    <row r="1" ht="14.25">
      <c r="A1" s="35"/>
    </row>
    <row r="2" spans="1:13" ht="14.25">
      <c r="A2" s="52"/>
      <c r="C2" s="53"/>
      <c r="D2" s="69"/>
      <c r="K2" s="89" t="s">
        <v>61</v>
      </c>
      <c r="L2" s="90"/>
      <c r="M2" s="90"/>
    </row>
    <row r="3" spans="1:13" ht="30" customHeight="1">
      <c r="A3" s="91" t="s">
        <v>62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6.5" customHeight="1">
      <c r="A4" s="70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93" t="s">
        <v>4</v>
      </c>
      <c r="L4" s="94"/>
      <c r="M4" s="95"/>
    </row>
    <row r="5" spans="1:13" ht="18" customHeight="1">
      <c r="A5" s="99" t="s">
        <v>63</v>
      </c>
      <c r="B5" s="87" t="s">
        <v>19</v>
      </c>
      <c r="C5" s="96" t="s">
        <v>11</v>
      </c>
      <c r="D5" s="97"/>
      <c r="E5" s="98"/>
      <c r="F5" s="87" t="s">
        <v>64</v>
      </c>
      <c r="G5" s="87" t="s">
        <v>65</v>
      </c>
      <c r="H5" s="87" t="s">
        <v>14</v>
      </c>
      <c r="I5" s="87" t="s">
        <v>66</v>
      </c>
      <c r="J5" s="87" t="s">
        <v>67</v>
      </c>
      <c r="K5" s="87" t="s">
        <v>68</v>
      </c>
      <c r="L5" s="87" t="s">
        <v>17</v>
      </c>
      <c r="M5" s="87" t="s">
        <v>18</v>
      </c>
    </row>
    <row r="6" spans="1:13" ht="51" customHeight="1">
      <c r="A6" s="100"/>
      <c r="B6" s="87"/>
      <c r="C6" s="37" t="s">
        <v>16</v>
      </c>
      <c r="D6" s="37" t="s">
        <v>69</v>
      </c>
      <c r="E6" s="37" t="s">
        <v>70</v>
      </c>
      <c r="F6" s="88"/>
      <c r="G6" s="88"/>
      <c r="H6" s="88"/>
      <c r="I6" s="88"/>
      <c r="J6" s="88"/>
      <c r="K6" s="88"/>
      <c r="L6" s="88"/>
      <c r="M6" s="87"/>
    </row>
    <row r="7" spans="1:13" ht="21" customHeight="1">
      <c r="A7" s="6" t="s">
        <v>16</v>
      </c>
      <c r="B7" s="8">
        <v>10741.769999999999</v>
      </c>
      <c r="C7" s="8">
        <v>10741.769999999999</v>
      </c>
      <c r="D7" s="8">
        <v>10741.769999999999</v>
      </c>
      <c r="E7" s="8"/>
      <c r="F7" s="8"/>
      <c r="G7" s="8"/>
      <c r="H7" s="8"/>
      <c r="I7" s="8"/>
      <c r="J7" s="8"/>
      <c r="K7" s="8"/>
      <c r="L7" s="8"/>
      <c r="M7" s="8"/>
    </row>
    <row r="8" spans="1:13" ht="21" customHeight="1">
      <c r="A8" s="68" t="s">
        <v>71</v>
      </c>
      <c r="B8" s="8">
        <f>B9+B10</f>
        <v>10741.769999999999</v>
      </c>
      <c r="C8" s="8">
        <f>C9+C10</f>
        <v>10741.769999999999</v>
      </c>
      <c r="D8" s="8">
        <f>D9+D10</f>
        <v>10741.769999999999</v>
      </c>
      <c r="E8" s="8"/>
      <c r="F8" s="8"/>
      <c r="G8" s="8"/>
      <c r="H8" s="8"/>
      <c r="I8" s="8"/>
      <c r="J8" s="8"/>
      <c r="K8" s="8"/>
      <c r="L8" s="8"/>
      <c r="M8" s="8"/>
    </row>
    <row r="9" spans="1:13" ht="21" customHeight="1">
      <c r="A9" s="68" t="s">
        <v>72</v>
      </c>
      <c r="B9" s="8">
        <v>10484.64</v>
      </c>
      <c r="C9" s="8">
        <v>10484.64</v>
      </c>
      <c r="D9" s="8">
        <v>10484.64</v>
      </c>
      <c r="E9" s="8"/>
      <c r="F9" s="8"/>
      <c r="G9" s="8"/>
      <c r="H9" s="8"/>
      <c r="I9" s="8"/>
      <c r="J9" s="8"/>
      <c r="K9" s="8"/>
      <c r="L9" s="8"/>
      <c r="M9" s="8"/>
    </row>
    <row r="10" spans="1:13" ht="21" customHeight="1">
      <c r="A10" s="68" t="s">
        <v>73</v>
      </c>
      <c r="B10" s="8">
        <v>257.13</v>
      </c>
      <c r="C10" s="8">
        <v>257.13</v>
      </c>
      <c r="D10" s="8">
        <v>257.13</v>
      </c>
      <c r="E10" s="8"/>
      <c r="F10" s="8"/>
      <c r="G10" s="8"/>
      <c r="H10" s="8"/>
      <c r="I10" s="8"/>
      <c r="J10" s="8"/>
      <c r="K10" s="8"/>
      <c r="L10" s="8"/>
      <c r="M10" s="8"/>
    </row>
    <row r="11" spans="1:13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3" ht="14.25">
      <c r="A19" s="86"/>
      <c r="B19" s="86"/>
      <c r="C19" s="71"/>
    </row>
  </sheetData>
  <sheetProtection/>
  <mergeCells count="15">
    <mergeCell ref="A19:B19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  <mergeCell ref="K2:M2"/>
    <mergeCell ref="A3:M3"/>
    <mergeCell ref="K4:M4"/>
    <mergeCell ref="C5:E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2" sqref="E22"/>
    </sheetView>
  </sheetViews>
  <sheetFormatPr defaultColWidth="8.75390625" defaultRowHeight="14.25"/>
  <cols>
    <col min="1" max="1" width="24.87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35"/>
    </row>
    <row r="2" ht="14.25">
      <c r="H2" s="2" t="s">
        <v>74</v>
      </c>
    </row>
    <row r="3" spans="1:8" ht="29.25" customHeight="1">
      <c r="A3" s="101" t="s">
        <v>75</v>
      </c>
      <c r="B3" s="102"/>
      <c r="C3" s="102"/>
      <c r="D3" s="102"/>
      <c r="E3" s="102"/>
      <c r="F3" s="102"/>
      <c r="G3" s="102"/>
      <c r="H3" s="102"/>
    </row>
    <row r="4" spans="1:8" ht="27" customHeight="1">
      <c r="A4" s="65" t="s">
        <v>3</v>
      </c>
      <c r="B4" s="66"/>
      <c r="C4" s="66"/>
      <c r="D4" s="66"/>
      <c r="E4" s="66"/>
      <c r="F4" s="66"/>
      <c r="G4" s="66"/>
      <c r="H4" s="67" t="s">
        <v>4</v>
      </c>
    </row>
    <row r="5" spans="1:8" ht="14.25" customHeight="1">
      <c r="A5" s="99" t="s">
        <v>63</v>
      </c>
      <c r="B5" s="87" t="s">
        <v>19</v>
      </c>
      <c r="C5" s="96" t="s">
        <v>76</v>
      </c>
      <c r="D5" s="103"/>
      <c r="E5" s="87" t="s">
        <v>77</v>
      </c>
      <c r="F5" s="87" t="s">
        <v>78</v>
      </c>
      <c r="G5" s="87" t="s">
        <v>50</v>
      </c>
      <c r="H5" s="87" t="s">
        <v>52</v>
      </c>
    </row>
    <row r="6" spans="1:8" ht="21.75" customHeight="1">
      <c r="A6" s="100"/>
      <c r="B6" s="87"/>
      <c r="C6" s="37" t="s">
        <v>79</v>
      </c>
      <c r="D6" s="37" t="s">
        <v>80</v>
      </c>
      <c r="E6" s="88"/>
      <c r="F6" s="88"/>
      <c r="G6" s="88"/>
      <c r="H6" s="88"/>
    </row>
    <row r="7" spans="1:8" ht="14.25">
      <c r="A7" s="6" t="s">
        <v>16</v>
      </c>
      <c r="B7" s="8">
        <v>10741.769999999999</v>
      </c>
      <c r="C7" s="6">
        <v>766.43</v>
      </c>
      <c r="D7" s="6">
        <v>64.69</v>
      </c>
      <c r="E7" s="6">
        <v>9910.65</v>
      </c>
      <c r="F7" s="6"/>
      <c r="G7" s="6"/>
      <c r="H7" s="6"/>
    </row>
    <row r="8" spans="1:8" ht="14.25">
      <c r="A8" s="68" t="s">
        <v>71</v>
      </c>
      <c r="B8" s="8">
        <f>B9+B10</f>
        <v>10741.769999999999</v>
      </c>
      <c r="C8" s="6">
        <f>C9+C10</f>
        <v>766.43</v>
      </c>
      <c r="D8" s="6">
        <f>D9+D10</f>
        <v>64.69</v>
      </c>
      <c r="E8" s="6">
        <v>9910.65</v>
      </c>
      <c r="F8" s="6"/>
      <c r="G8" s="6"/>
      <c r="H8" s="6"/>
    </row>
    <row r="9" spans="1:8" ht="14.25">
      <c r="A9" s="68" t="s">
        <v>72</v>
      </c>
      <c r="B9" s="8">
        <v>10484.64</v>
      </c>
      <c r="C9" s="6">
        <v>529.9</v>
      </c>
      <c r="D9" s="6">
        <v>44.09</v>
      </c>
      <c r="E9" s="6">
        <v>9910.65</v>
      </c>
      <c r="F9" s="6"/>
      <c r="G9" s="6"/>
      <c r="H9" s="6"/>
    </row>
    <row r="10" spans="1:8" ht="14.25">
      <c r="A10" s="68" t="s">
        <v>73</v>
      </c>
      <c r="B10" s="8">
        <v>257.13</v>
      </c>
      <c r="C10" s="6">
        <v>236.53</v>
      </c>
      <c r="D10" s="6">
        <v>20.6</v>
      </c>
      <c r="E10" s="6"/>
      <c r="F10" s="6"/>
      <c r="G10" s="6"/>
      <c r="H10" s="6"/>
    </row>
    <row r="11" spans="1:8" ht="14.25">
      <c r="A11" s="6"/>
      <c r="B11" s="6"/>
      <c r="C11" s="6"/>
      <c r="D11" s="6"/>
      <c r="E11" s="6"/>
      <c r="F11" s="6"/>
      <c r="G11" s="6"/>
      <c r="H11" s="6"/>
    </row>
    <row r="12" spans="1:8" ht="14.25">
      <c r="A12" s="6"/>
      <c r="B12" s="6"/>
      <c r="C12" s="6"/>
      <c r="D12" s="6"/>
      <c r="E12" s="6"/>
      <c r="F12" s="6"/>
      <c r="G12" s="6"/>
      <c r="H12" s="6"/>
    </row>
    <row r="13" spans="1:8" ht="14.25">
      <c r="A13" s="6"/>
      <c r="B13" s="6"/>
      <c r="C13" s="6"/>
      <c r="D13" s="6"/>
      <c r="E13" s="6"/>
      <c r="F13" s="6"/>
      <c r="G13" s="6"/>
      <c r="H13" s="6"/>
    </row>
    <row r="14" spans="1:8" ht="14.25">
      <c r="A14" s="6"/>
      <c r="B14" s="6"/>
      <c r="C14" s="6"/>
      <c r="D14" s="6"/>
      <c r="E14" s="6"/>
      <c r="F14" s="6"/>
      <c r="G14" s="6"/>
      <c r="H14" s="6"/>
    </row>
    <row r="15" spans="1:8" ht="14.25">
      <c r="A15" s="6"/>
      <c r="B15" s="6"/>
      <c r="C15" s="6"/>
      <c r="D15" s="6"/>
      <c r="E15" s="6"/>
      <c r="F15" s="6"/>
      <c r="G15" s="6"/>
      <c r="H15" s="6"/>
    </row>
    <row r="16" spans="1:8" ht="14.25">
      <c r="A16" s="6"/>
      <c r="B16" s="6"/>
      <c r="C16" s="6"/>
      <c r="D16" s="6"/>
      <c r="E16" s="6"/>
      <c r="F16" s="6"/>
      <c r="G16" s="6"/>
      <c r="H16" s="6"/>
    </row>
    <row r="17" spans="1:8" ht="14.25">
      <c r="A17" s="6"/>
      <c r="B17" s="6"/>
      <c r="C17" s="6"/>
      <c r="D17" s="6"/>
      <c r="E17" s="6"/>
      <c r="F17" s="6"/>
      <c r="G17" s="6"/>
      <c r="H17" s="6"/>
    </row>
    <row r="18" spans="1:8" ht="14.25">
      <c r="A18" s="6"/>
      <c r="B18" s="6"/>
      <c r="C18" s="6"/>
      <c r="D18" s="6"/>
      <c r="E18" s="6"/>
      <c r="F18" s="6"/>
      <c r="G18" s="6"/>
      <c r="H18" s="6"/>
    </row>
    <row r="19" spans="1:8" ht="14.25">
      <c r="A19" s="6"/>
      <c r="B19" s="6"/>
      <c r="C19" s="6"/>
      <c r="D19" s="6"/>
      <c r="E19" s="6"/>
      <c r="F19" s="6"/>
      <c r="G19" s="6"/>
      <c r="H19" s="6"/>
    </row>
    <row r="20" spans="1:8" ht="14.25">
      <c r="A20" s="6"/>
      <c r="B20" s="6"/>
      <c r="C20" s="6"/>
      <c r="D20" s="6"/>
      <c r="E20" s="6"/>
      <c r="F20" s="6"/>
      <c r="G20" s="6"/>
      <c r="H20" s="6"/>
    </row>
    <row r="21" spans="1:8" ht="14.25">
      <c r="A21" s="6"/>
      <c r="B21" s="6"/>
      <c r="C21" s="6"/>
      <c r="D21" s="6"/>
      <c r="E21" s="6"/>
      <c r="F21" s="6"/>
      <c r="G21" s="6"/>
      <c r="H21" s="6"/>
    </row>
    <row r="22" spans="1:8" ht="14.25">
      <c r="A22" s="6"/>
      <c r="B22" s="6"/>
      <c r="C22" s="6"/>
      <c r="D22" s="6"/>
      <c r="E22" s="6"/>
      <c r="F22" s="6"/>
      <c r="G22" s="6"/>
      <c r="H22" s="6"/>
    </row>
    <row r="23" spans="1:8" ht="14.25">
      <c r="A23" s="6"/>
      <c r="B23" s="6"/>
      <c r="C23" s="6"/>
      <c r="D23" s="6"/>
      <c r="E23" s="6"/>
      <c r="F23" s="6"/>
      <c r="G23" s="6"/>
      <c r="H23" s="6"/>
    </row>
    <row r="24" spans="1:8" ht="14.25">
      <c r="A24" s="6"/>
      <c r="B24" s="6"/>
      <c r="C24" s="6"/>
      <c r="D24" s="6"/>
      <c r="E24" s="6"/>
      <c r="F24" s="6"/>
      <c r="G24" s="6"/>
      <c r="H24" s="6"/>
    </row>
    <row r="25" spans="1:8" ht="14.25">
      <c r="A25" s="6"/>
      <c r="B25" s="6"/>
      <c r="C25" s="6"/>
      <c r="D25" s="6"/>
      <c r="E25" s="6"/>
      <c r="F25" s="6"/>
      <c r="G25" s="6"/>
      <c r="H25" s="6"/>
    </row>
    <row r="26" spans="1:8" ht="14.25">
      <c r="A26" s="6"/>
      <c r="B26" s="6"/>
      <c r="C26" s="6"/>
      <c r="D26" s="6"/>
      <c r="E26" s="6"/>
      <c r="F26" s="6"/>
      <c r="G26" s="6"/>
      <c r="H26" s="6"/>
    </row>
    <row r="27" spans="1:8" ht="14.25">
      <c r="A27" s="104"/>
      <c r="B27" s="104"/>
      <c r="C27" s="104"/>
      <c r="D27" s="104"/>
      <c r="E27" s="4"/>
      <c r="F27" s="4"/>
      <c r="G27" s="4"/>
      <c r="H27" s="4"/>
    </row>
  </sheetData>
  <sheetProtection/>
  <mergeCells count="9">
    <mergeCell ref="A3:H3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34" sqref="D34"/>
    </sheetView>
  </sheetViews>
  <sheetFormatPr defaultColWidth="8.75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35"/>
    </row>
    <row r="2" spans="1:4" ht="14.25">
      <c r="A2" s="52"/>
      <c r="D2" s="53" t="s">
        <v>81</v>
      </c>
    </row>
    <row r="3" spans="1:4" ht="27">
      <c r="A3" s="54" t="s">
        <v>82</v>
      </c>
      <c r="B3" s="54"/>
      <c r="C3" s="55"/>
      <c r="D3" s="55"/>
    </row>
    <row r="4" spans="1:4" ht="14.25">
      <c r="A4" s="36" t="s">
        <v>3</v>
      </c>
      <c r="B4" s="5"/>
      <c r="C4" s="5"/>
      <c r="D4" s="56" t="s">
        <v>4</v>
      </c>
    </row>
    <row r="5" spans="1:4" ht="14.25">
      <c r="A5" s="57" t="s">
        <v>5</v>
      </c>
      <c r="B5" s="58"/>
      <c r="C5" s="57" t="s">
        <v>6</v>
      </c>
      <c r="D5" s="59"/>
    </row>
    <row r="6" spans="1:4" ht="33" customHeight="1">
      <c r="A6" s="60" t="s">
        <v>7</v>
      </c>
      <c r="B6" s="60" t="s">
        <v>8</v>
      </c>
      <c r="C6" s="60" t="s">
        <v>7</v>
      </c>
      <c r="D6" s="60" t="s">
        <v>8</v>
      </c>
    </row>
    <row r="7" spans="1:4" ht="14.25">
      <c r="A7" s="31" t="s">
        <v>83</v>
      </c>
      <c r="B7" s="39">
        <v>10741.769999999999</v>
      </c>
      <c r="C7" s="8" t="s">
        <v>10</v>
      </c>
      <c r="D7" s="39">
        <f>D8+D11</f>
        <v>10541.66</v>
      </c>
    </row>
    <row r="8" spans="1:4" ht="14.25">
      <c r="A8" s="8" t="s">
        <v>23</v>
      </c>
      <c r="B8" s="39">
        <v>10741.769999999999</v>
      </c>
      <c r="C8" s="8" t="s">
        <v>24</v>
      </c>
      <c r="D8" s="39">
        <f>D9+D10</f>
        <v>1001.66</v>
      </c>
    </row>
    <row r="9" spans="1:4" ht="14.25">
      <c r="A9" s="8" t="s">
        <v>25</v>
      </c>
      <c r="B9" s="39"/>
      <c r="C9" s="31" t="s">
        <v>26</v>
      </c>
      <c r="D9" s="39">
        <v>430</v>
      </c>
    </row>
    <row r="10" spans="1:4" ht="14.25">
      <c r="A10" s="31"/>
      <c r="B10" s="39"/>
      <c r="C10" s="47" t="s">
        <v>28</v>
      </c>
      <c r="D10" s="39">
        <v>571.66</v>
      </c>
    </row>
    <row r="11" spans="1:4" ht="14.25">
      <c r="A11" s="47"/>
      <c r="B11" s="39"/>
      <c r="C11" s="47" t="s">
        <v>30</v>
      </c>
      <c r="D11" s="39">
        <v>9540</v>
      </c>
    </row>
    <row r="12" spans="1:4" ht="14.25">
      <c r="A12" s="47"/>
      <c r="B12" s="61"/>
      <c r="C12" s="8" t="s">
        <v>32</v>
      </c>
      <c r="D12" s="39">
        <v>9540</v>
      </c>
    </row>
    <row r="13" spans="1:4" ht="14.25">
      <c r="A13" s="38"/>
      <c r="B13" s="61"/>
      <c r="C13" s="8" t="s">
        <v>34</v>
      </c>
      <c r="D13" s="39">
        <f>D14</f>
        <v>116.95</v>
      </c>
    </row>
    <row r="14" spans="1:4" ht="14.25">
      <c r="A14" s="38"/>
      <c r="B14" s="61"/>
      <c r="C14" s="31" t="s">
        <v>35</v>
      </c>
      <c r="D14" s="39">
        <f>D15+D16+D17</f>
        <v>116.95</v>
      </c>
    </row>
    <row r="15" spans="1:4" ht="14.25">
      <c r="A15" s="20"/>
      <c r="B15" s="62"/>
      <c r="C15" s="31" t="s">
        <v>36</v>
      </c>
      <c r="D15" s="39">
        <v>69.39</v>
      </c>
    </row>
    <row r="16" spans="1:4" ht="14.25">
      <c r="A16" s="31"/>
      <c r="B16" s="62"/>
      <c r="C16" s="8" t="s">
        <v>37</v>
      </c>
      <c r="D16" s="39">
        <v>27.76</v>
      </c>
    </row>
    <row r="17" spans="1:4" ht="14.25">
      <c r="A17" s="31"/>
      <c r="B17" s="62"/>
      <c r="C17" s="8" t="s">
        <v>38</v>
      </c>
      <c r="D17" s="39">
        <v>19.8</v>
      </c>
    </row>
    <row r="18" spans="1:4" ht="14.25">
      <c r="A18" s="31"/>
      <c r="B18" s="62"/>
      <c r="C18" s="8" t="s">
        <v>39</v>
      </c>
      <c r="D18" s="39">
        <f>D19</f>
        <v>18.3</v>
      </c>
    </row>
    <row r="19" spans="1:4" ht="14.25">
      <c r="A19" s="31"/>
      <c r="B19" s="62"/>
      <c r="C19" s="31" t="s">
        <v>40</v>
      </c>
      <c r="D19" s="39">
        <f>D20+D21+D22</f>
        <v>18.3</v>
      </c>
    </row>
    <row r="20" spans="1:4" ht="14.25">
      <c r="A20" s="31"/>
      <c r="B20" s="62"/>
      <c r="C20" s="31" t="s">
        <v>41</v>
      </c>
      <c r="D20" s="39">
        <v>6.54</v>
      </c>
    </row>
    <row r="21" spans="1:4" ht="14.25">
      <c r="A21" s="31"/>
      <c r="B21" s="62"/>
      <c r="C21" s="8" t="s">
        <v>42</v>
      </c>
      <c r="D21" s="39">
        <v>6.58</v>
      </c>
    </row>
    <row r="22" spans="1:4" ht="14.25">
      <c r="A22" s="31"/>
      <c r="B22" s="62"/>
      <c r="C22" s="8" t="s">
        <v>43</v>
      </c>
      <c r="D22" s="39">
        <v>5.18</v>
      </c>
    </row>
    <row r="23" spans="1:4" ht="14.25">
      <c r="A23" s="31"/>
      <c r="B23" s="62"/>
      <c r="C23" s="31" t="s">
        <v>44</v>
      </c>
      <c r="D23" s="39">
        <v>64.86</v>
      </c>
    </row>
    <row r="24" spans="1:4" ht="14.25">
      <c r="A24" s="31"/>
      <c r="B24" s="62"/>
      <c r="C24" s="47" t="s">
        <v>45</v>
      </c>
      <c r="D24" s="39">
        <v>64.86</v>
      </c>
    </row>
    <row r="25" spans="1:4" ht="14.25">
      <c r="A25" s="31"/>
      <c r="B25" s="62"/>
      <c r="C25" s="47" t="s">
        <v>46</v>
      </c>
      <c r="D25" s="39">
        <v>64.86</v>
      </c>
    </row>
    <row r="26" spans="1:4" ht="14.25">
      <c r="A26" s="31"/>
      <c r="B26" s="62"/>
      <c r="C26" s="63"/>
      <c r="D26" s="63"/>
    </row>
    <row r="27" spans="1:4" ht="14.25">
      <c r="A27" s="47" t="s">
        <v>84</v>
      </c>
      <c r="B27" s="62"/>
      <c r="C27" s="26" t="s">
        <v>85</v>
      </c>
      <c r="D27" s="26"/>
    </row>
    <row r="28" spans="1:4" ht="14.25">
      <c r="A28" s="49" t="s">
        <v>86</v>
      </c>
      <c r="B28" s="62"/>
      <c r="C28" s="63"/>
      <c r="D28" s="63"/>
    </row>
    <row r="29" spans="1:4" ht="14.25">
      <c r="A29" s="31"/>
      <c r="B29" s="62"/>
      <c r="C29" s="63"/>
      <c r="D29" s="63"/>
    </row>
    <row r="30" spans="1:4" ht="14.25">
      <c r="A30" s="31"/>
      <c r="B30" s="62"/>
      <c r="C30" s="63"/>
      <c r="D30" s="63"/>
    </row>
    <row r="31" spans="1:4" ht="14.25">
      <c r="A31" s="31"/>
      <c r="B31" s="64"/>
      <c r="C31" s="63"/>
      <c r="D31" s="63"/>
    </row>
    <row r="32" spans="1:4" ht="14.25">
      <c r="A32" s="31" t="s">
        <v>87</v>
      </c>
      <c r="B32" s="64"/>
      <c r="C32" s="63"/>
      <c r="D32" s="63"/>
    </row>
    <row r="33" spans="1:4" ht="14.25">
      <c r="A33" s="20" t="s">
        <v>58</v>
      </c>
      <c r="B33" s="39">
        <v>10741.769999999999</v>
      </c>
      <c r="C33" s="20" t="s">
        <v>59</v>
      </c>
      <c r="D33" s="20">
        <f>D7+D13+D18+D23</f>
        <v>10741.77</v>
      </c>
    </row>
    <row r="35" spans="1:2" ht="14.25">
      <c r="A35" s="5" t="s">
        <v>88</v>
      </c>
      <c r="B35" s="5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42"/>
  <sheetViews>
    <sheetView zoomScalePageLayoutView="0" workbookViewId="0" topLeftCell="A7">
      <selection activeCell="H37" sqref="H37"/>
    </sheetView>
  </sheetViews>
  <sheetFormatPr defaultColWidth="6.875" defaultRowHeight="19.5" customHeight="1"/>
  <cols>
    <col min="1" max="1" width="10.375" style="12" customWidth="1"/>
    <col min="2" max="2" width="24.125" style="12" customWidth="1"/>
    <col min="3" max="3" width="14.875" style="12" customWidth="1"/>
    <col min="4" max="4" width="13.875" style="13" customWidth="1"/>
    <col min="5" max="5" width="12.50390625" style="13" customWidth="1"/>
    <col min="6" max="6" width="13.625" style="13" customWidth="1"/>
    <col min="7" max="7" width="14.625" style="12" customWidth="1"/>
    <col min="8" max="8" width="14.625" style="41" customWidth="1"/>
    <col min="9" max="244" width="14.625" style="12" customWidth="1"/>
    <col min="245" max="252" width="6.875" style="0" customWidth="1"/>
  </cols>
  <sheetData>
    <row r="1" spans="1:8" s="5" customFormat="1" ht="19.5" customHeight="1">
      <c r="A1" s="108"/>
      <c r="B1" s="108"/>
      <c r="C1" s="1"/>
      <c r="D1" s="13"/>
      <c r="E1" s="13"/>
      <c r="F1" s="13"/>
      <c r="G1" s="12"/>
      <c r="H1" s="41"/>
    </row>
    <row r="2" spans="1:8" s="5" customFormat="1" ht="18.75" customHeight="1">
      <c r="A2" s="1"/>
      <c r="B2" s="1"/>
      <c r="C2" s="1"/>
      <c r="D2" s="13"/>
      <c r="E2" s="13"/>
      <c r="G2" s="12"/>
      <c r="H2" s="42" t="s">
        <v>89</v>
      </c>
    </row>
    <row r="3" spans="1:244" s="10" customFormat="1" ht="24" customHeight="1">
      <c r="A3" s="109" t="s">
        <v>90</v>
      </c>
      <c r="B3" s="110"/>
      <c r="C3" s="110"/>
      <c r="D3" s="110"/>
      <c r="E3" s="110"/>
      <c r="F3" s="110"/>
      <c r="G3" s="92"/>
      <c r="H3" s="111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</row>
    <row r="4" spans="1:8" ht="19.5" customHeight="1">
      <c r="A4" s="17" t="s">
        <v>3</v>
      </c>
      <c r="B4" s="18"/>
      <c r="C4" s="18"/>
      <c r="D4" s="19"/>
      <c r="E4" s="19"/>
      <c r="H4" s="43" t="s">
        <v>4</v>
      </c>
    </row>
    <row r="5" spans="1:8" ht="19.5" customHeight="1">
      <c r="A5" s="112" t="s">
        <v>91</v>
      </c>
      <c r="B5" s="113"/>
      <c r="C5" s="106" t="s">
        <v>92</v>
      </c>
      <c r="D5" s="114" t="s">
        <v>93</v>
      </c>
      <c r="E5" s="115"/>
      <c r="F5" s="116"/>
      <c r="G5" s="114" t="s">
        <v>94</v>
      </c>
      <c r="H5" s="117"/>
    </row>
    <row r="6" spans="1:8" s="11" customFormat="1" ht="23.25" customHeight="1">
      <c r="A6" s="21" t="s">
        <v>95</v>
      </c>
      <c r="B6" s="22" t="s">
        <v>96</v>
      </c>
      <c r="C6" s="107"/>
      <c r="D6" s="23" t="s">
        <v>16</v>
      </c>
      <c r="E6" s="23" t="s">
        <v>76</v>
      </c>
      <c r="F6" s="23" t="s">
        <v>77</v>
      </c>
      <c r="G6" s="23" t="s">
        <v>97</v>
      </c>
      <c r="H6" s="44" t="s">
        <v>98</v>
      </c>
    </row>
    <row r="7" spans="1:8" s="11" customFormat="1" ht="21" customHeight="1">
      <c r="A7" s="118" t="s">
        <v>16</v>
      </c>
      <c r="B7" s="103"/>
      <c r="C7" s="20">
        <v>8944.65</v>
      </c>
      <c r="D7" s="24">
        <f>D8+D22+D29+D34+D37</f>
        <v>10741.77</v>
      </c>
      <c r="E7" s="24">
        <f>E8+E22+E29+E37</f>
        <v>630.11</v>
      </c>
      <c r="F7" s="24">
        <f>F8+F22+F29+F34+F37</f>
        <v>10111.66</v>
      </c>
      <c r="G7" s="37">
        <f>D7-C7</f>
        <v>1797.1200000000008</v>
      </c>
      <c r="H7" s="45">
        <f>G7/C7</f>
        <v>0.20091563113145858</v>
      </c>
    </row>
    <row r="8" spans="1:8" ht="21" customHeight="1">
      <c r="A8" s="46">
        <v>206</v>
      </c>
      <c r="B8" s="26" t="s">
        <v>99</v>
      </c>
      <c r="C8" s="26">
        <v>8658.54</v>
      </c>
      <c r="D8" s="27">
        <f>D9+D12+D14+D18+D20</f>
        <v>10541.66</v>
      </c>
      <c r="E8" s="27">
        <v>430</v>
      </c>
      <c r="F8" s="27">
        <f>F9+F14</f>
        <v>10111.66</v>
      </c>
      <c r="G8" s="47">
        <f>D8-C8</f>
        <v>1883.119999999999</v>
      </c>
      <c r="H8" s="45">
        <f aca="true" t="shared" si="0" ref="H8:H39">G8/C8</f>
        <v>0.21748701282202298</v>
      </c>
    </row>
    <row r="9" spans="1:8" ht="21" customHeight="1">
      <c r="A9" s="28" t="s">
        <v>100</v>
      </c>
      <c r="B9" s="26" t="s">
        <v>101</v>
      </c>
      <c r="C9" s="26">
        <v>1166.48</v>
      </c>
      <c r="D9" s="29">
        <f>D10+D11</f>
        <v>1001.66</v>
      </c>
      <c r="E9" s="29">
        <v>430</v>
      </c>
      <c r="F9" s="29">
        <v>571.66</v>
      </c>
      <c r="G9" s="47">
        <f>D9-C9</f>
        <v>-164.82000000000005</v>
      </c>
      <c r="H9" s="45">
        <f t="shared" si="0"/>
        <v>-0.14129689321720051</v>
      </c>
    </row>
    <row r="10" spans="1:8" ht="21" customHeight="1">
      <c r="A10" s="48" t="s">
        <v>102</v>
      </c>
      <c r="B10" s="26" t="s">
        <v>103</v>
      </c>
      <c r="C10" s="26">
        <v>548.51</v>
      </c>
      <c r="D10" s="30">
        <v>430</v>
      </c>
      <c r="E10" s="30">
        <v>430</v>
      </c>
      <c r="F10" s="30"/>
      <c r="G10" s="47">
        <f>D10-C10</f>
        <v>-118.50999999999999</v>
      </c>
      <c r="H10" s="45">
        <f t="shared" si="0"/>
        <v>-0.216058048166852</v>
      </c>
    </row>
    <row r="11" spans="1:8" ht="21" customHeight="1">
      <c r="A11" s="48" t="s">
        <v>104</v>
      </c>
      <c r="B11" s="26" t="s">
        <v>105</v>
      </c>
      <c r="C11" s="26">
        <v>617.97</v>
      </c>
      <c r="D11" s="30">
        <v>571.66</v>
      </c>
      <c r="E11" s="30"/>
      <c r="F11" s="30">
        <v>571.66</v>
      </c>
      <c r="G11" s="47">
        <f>D11-C11</f>
        <v>-46.31000000000006</v>
      </c>
      <c r="H11" s="45">
        <f t="shared" si="0"/>
        <v>-0.07493891289221169</v>
      </c>
    </row>
    <row r="12" spans="1:8" ht="21" customHeight="1">
      <c r="A12" s="49">
        <v>20602</v>
      </c>
      <c r="B12" s="26" t="s">
        <v>106</v>
      </c>
      <c r="C12" s="26">
        <v>145.5</v>
      </c>
      <c r="D12" s="32">
        <v>0</v>
      </c>
      <c r="E12" s="32"/>
      <c r="F12" s="32"/>
      <c r="G12" s="37">
        <f aca="true" t="shared" si="1" ref="G12:G39">D12-C12</f>
        <v>-145.5</v>
      </c>
      <c r="H12" s="45">
        <f t="shared" si="0"/>
        <v>-1</v>
      </c>
    </row>
    <row r="13" spans="1:8" ht="21" customHeight="1">
      <c r="A13" s="31">
        <v>2060299</v>
      </c>
      <c r="B13" s="26" t="s">
        <v>107</v>
      </c>
      <c r="C13" s="26">
        <v>145.5</v>
      </c>
      <c r="D13" s="32">
        <v>0</v>
      </c>
      <c r="E13" s="32"/>
      <c r="F13" s="32"/>
      <c r="G13" s="47">
        <f t="shared" si="1"/>
        <v>-145.5</v>
      </c>
      <c r="H13" s="45">
        <f t="shared" si="0"/>
        <v>-1</v>
      </c>
    </row>
    <row r="14" spans="1:8" ht="21" customHeight="1">
      <c r="A14" s="49">
        <v>20604</v>
      </c>
      <c r="B14" s="26" t="s">
        <v>108</v>
      </c>
      <c r="C14" s="26">
        <v>5547.56</v>
      </c>
      <c r="D14" s="32">
        <f>SUM(D15:D17)</f>
        <v>9540</v>
      </c>
      <c r="E14" s="32"/>
      <c r="F14" s="32">
        <v>9540</v>
      </c>
      <c r="G14" s="47">
        <f t="shared" si="1"/>
        <v>3992.4399999999996</v>
      </c>
      <c r="H14" s="45">
        <f t="shared" si="0"/>
        <v>0.7196749561969585</v>
      </c>
    </row>
    <row r="15" spans="1:8" ht="21" customHeight="1">
      <c r="A15" s="31">
        <v>2060402</v>
      </c>
      <c r="B15" s="26" t="s">
        <v>109</v>
      </c>
      <c r="C15" s="26">
        <v>971.78</v>
      </c>
      <c r="D15" s="32">
        <v>0</v>
      </c>
      <c r="E15" s="32"/>
      <c r="F15" s="32"/>
      <c r="G15" s="47">
        <f t="shared" si="1"/>
        <v>-971.78</v>
      </c>
      <c r="H15" s="45">
        <f t="shared" si="0"/>
        <v>-1</v>
      </c>
    </row>
    <row r="16" spans="1:8" ht="21" customHeight="1">
      <c r="A16" s="31">
        <v>2060403</v>
      </c>
      <c r="B16" s="26" t="s">
        <v>110</v>
      </c>
      <c r="C16" s="26">
        <v>195.95</v>
      </c>
      <c r="D16" s="32">
        <v>0</v>
      </c>
      <c r="E16" s="32"/>
      <c r="F16" s="32"/>
      <c r="G16" s="47">
        <f t="shared" si="1"/>
        <v>-195.95</v>
      </c>
      <c r="H16" s="45">
        <f t="shared" si="0"/>
        <v>-1</v>
      </c>
    </row>
    <row r="17" spans="1:8" ht="21" customHeight="1">
      <c r="A17" s="31">
        <v>2060499</v>
      </c>
      <c r="B17" s="26" t="s">
        <v>111</v>
      </c>
      <c r="C17" s="26">
        <v>4379.83</v>
      </c>
      <c r="D17" s="39">
        <v>9540</v>
      </c>
      <c r="E17" s="32"/>
      <c r="F17" s="32">
        <v>9540</v>
      </c>
      <c r="G17" s="37">
        <f t="shared" si="1"/>
        <v>5160.17</v>
      </c>
      <c r="H17" s="45">
        <f t="shared" si="0"/>
        <v>1.17816673249875</v>
      </c>
    </row>
    <row r="18" spans="1:8" ht="21" customHeight="1">
      <c r="A18" s="49">
        <v>20605</v>
      </c>
      <c r="B18" s="26" t="s">
        <v>112</v>
      </c>
      <c r="C18" s="26">
        <v>1319</v>
      </c>
      <c r="D18" s="32">
        <v>0</v>
      </c>
      <c r="E18" s="32"/>
      <c r="F18" s="32"/>
      <c r="G18" s="47">
        <f t="shared" si="1"/>
        <v>-1319</v>
      </c>
      <c r="H18" s="45">
        <f t="shared" si="0"/>
        <v>-1</v>
      </c>
    </row>
    <row r="19" spans="1:8" ht="21" customHeight="1">
      <c r="A19" s="31">
        <v>2060502</v>
      </c>
      <c r="B19" s="26" t="s">
        <v>113</v>
      </c>
      <c r="C19" s="26">
        <v>1319</v>
      </c>
      <c r="D19" s="32">
        <v>0</v>
      </c>
      <c r="E19" s="32"/>
      <c r="F19" s="32"/>
      <c r="G19" s="47">
        <f t="shared" si="1"/>
        <v>-1319</v>
      </c>
      <c r="H19" s="45">
        <f t="shared" si="0"/>
        <v>-1</v>
      </c>
    </row>
    <row r="20" spans="1:8" ht="21" customHeight="1">
      <c r="A20" s="49">
        <v>20609</v>
      </c>
      <c r="B20" s="26" t="s">
        <v>114</v>
      </c>
      <c r="C20" s="26">
        <v>480</v>
      </c>
      <c r="D20" s="32">
        <v>0</v>
      </c>
      <c r="E20" s="32"/>
      <c r="F20" s="32"/>
      <c r="G20" s="47">
        <f t="shared" si="1"/>
        <v>-480</v>
      </c>
      <c r="H20" s="45">
        <f t="shared" si="0"/>
        <v>-1</v>
      </c>
    </row>
    <row r="21" spans="1:8" ht="21" customHeight="1">
      <c r="A21" s="31">
        <v>2060901</v>
      </c>
      <c r="B21" s="26" t="s">
        <v>115</v>
      </c>
      <c r="C21" s="26">
        <v>480</v>
      </c>
      <c r="D21" s="32">
        <v>0</v>
      </c>
      <c r="E21" s="32"/>
      <c r="F21" s="32"/>
      <c r="G21" s="47">
        <f t="shared" si="1"/>
        <v>-480</v>
      </c>
      <c r="H21" s="45">
        <f t="shared" si="0"/>
        <v>-1</v>
      </c>
    </row>
    <row r="22" spans="1:8" ht="21" customHeight="1">
      <c r="A22" s="49">
        <v>208</v>
      </c>
      <c r="B22" s="26" t="s">
        <v>116</v>
      </c>
      <c r="C22" s="26">
        <v>119.53</v>
      </c>
      <c r="D22" s="32">
        <f>D23</f>
        <v>116.95</v>
      </c>
      <c r="E22" s="32">
        <v>116.95</v>
      </c>
      <c r="F22" s="32"/>
      <c r="G22" s="37">
        <f t="shared" si="1"/>
        <v>-2.5799999999999983</v>
      </c>
      <c r="H22" s="45">
        <f t="shared" si="0"/>
        <v>-0.02158453944616413</v>
      </c>
    </row>
    <row r="23" spans="1:8" ht="21" customHeight="1">
      <c r="A23" s="49">
        <v>20805</v>
      </c>
      <c r="B23" s="26" t="s">
        <v>117</v>
      </c>
      <c r="C23" s="26">
        <v>119.53</v>
      </c>
      <c r="D23" s="32">
        <f>SUM(D24:D28)</f>
        <v>116.95</v>
      </c>
      <c r="E23" s="32">
        <v>116.95</v>
      </c>
      <c r="F23" s="32"/>
      <c r="G23" s="47">
        <f t="shared" si="1"/>
        <v>-2.5799999999999983</v>
      </c>
      <c r="H23" s="45">
        <f t="shared" si="0"/>
        <v>-0.02158453944616413</v>
      </c>
    </row>
    <row r="24" spans="1:8" ht="21" customHeight="1">
      <c r="A24" s="31">
        <v>2080501</v>
      </c>
      <c r="B24" s="26" t="s">
        <v>118</v>
      </c>
      <c r="C24" s="26">
        <v>17.83</v>
      </c>
      <c r="D24" s="32">
        <v>0</v>
      </c>
      <c r="E24" s="32"/>
      <c r="F24" s="32"/>
      <c r="G24" s="47">
        <f t="shared" si="1"/>
        <v>-17.83</v>
      </c>
      <c r="H24" s="45">
        <f t="shared" si="0"/>
        <v>-1</v>
      </c>
    </row>
    <row r="25" spans="1:8" ht="21" customHeight="1">
      <c r="A25" s="31">
        <v>2080502</v>
      </c>
      <c r="B25" s="26" t="s">
        <v>119</v>
      </c>
      <c r="C25" s="26">
        <v>8.36</v>
      </c>
      <c r="D25" s="32">
        <v>0</v>
      </c>
      <c r="E25" s="32"/>
      <c r="F25" s="32"/>
      <c r="G25" s="47">
        <f t="shared" si="1"/>
        <v>-8.36</v>
      </c>
      <c r="H25" s="45">
        <f t="shared" si="0"/>
        <v>-1</v>
      </c>
    </row>
    <row r="26" spans="1:8" ht="21" customHeight="1">
      <c r="A26" s="31">
        <v>2080505</v>
      </c>
      <c r="B26" s="26" t="s">
        <v>120</v>
      </c>
      <c r="C26" s="26">
        <v>66.67</v>
      </c>
      <c r="D26" s="39">
        <v>69.39</v>
      </c>
      <c r="E26" s="32">
        <v>69.39</v>
      </c>
      <c r="F26" s="32"/>
      <c r="G26" s="47">
        <f t="shared" si="1"/>
        <v>2.719999999999999</v>
      </c>
      <c r="H26" s="45">
        <f t="shared" si="0"/>
        <v>0.04079796010199488</v>
      </c>
    </row>
    <row r="27" spans="1:8" ht="21" customHeight="1">
      <c r="A27" s="31">
        <v>2080506</v>
      </c>
      <c r="B27" s="26" t="s">
        <v>121</v>
      </c>
      <c r="C27" s="26">
        <v>26.67</v>
      </c>
      <c r="D27" s="39">
        <v>27.76</v>
      </c>
      <c r="E27" s="32">
        <v>27.76</v>
      </c>
      <c r="F27" s="32"/>
      <c r="G27" s="37">
        <f t="shared" si="1"/>
        <v>1.0899999999999999</v>
      </c>
      <c r="H27" s="45">
        <f t="shared" si="0"/>
        <v>0.04086989126359204</v>
      </c>
    </row>
    <row r="28" spans="1:8" ht="21" customHeight="1">
      <c r="A28" s="31">
        <v>2080599</v>
      </c>
      <c r="B28" s="8" t="s">
        <v>122</v>
      </c>
      <c r="C28" s="26">
        <v>0</v>
      </c>
      <c r="D28" s="32">
        <v>19.8</v>
      </c>
      <c r="E28" s="32">
        <v>19.8</v>
      </c>
      <c r="F28" s="32"/>
      <c r="G28" s="47">
        <f t="shared" si="1"/>
        <v>19.8</v>
      </c>
      <c r="H28" s="45">
        <v>0</v>
      </c>
    </row>
    <row r="29" spans="1:8" ht="21" customHeight="1">
      <c r="A29" s="49">
        <v>210</v>
      </c>
      <c r="B29" s="8" t="s">
        <v>123</v>
      </c>
      <c r="C29" s="26">
        <v>0</v>
      </c>
      <c r="D29" s="39">
        <f>D30</f>
        <v>18.3</v>
      </c>
      <c r="E29" s="32">
        <v>18.3</v>
      </c>
      <c r="F29" s="32"/>
      <c r="G29" s="47">
        <f t="shared" si="1"/>
        <v>18.3</v>
      </c>
      <c r="H29" s="45">
        <v>0</v>
      </c>
    </row>
    <row r="30" spans="1:8" ht="21" customHeight="1">
      <c r="A30" s="49">
        <v>21011</v>
      </c>
      <c r="B30" s="31" t="s">
        <v>40</v>
      </c>
      <c r="C30" s="26">
        <v>0</v>
      </c>
      <c r="D30" s="39">
        <f>D31+D32+D33</f>
        <v>18.3</v>
      </c>
      <c r="E30" s="32">
        <v>18.3</v>
      </c>
      <c r="F30" s="32"/>
      <c r="G30" s="47">
        <f t="shared" si="1"/>
        <v>18.3</v>
      </c>
      <c r="H30" s="45">
        <v>0</v>
      </c>
    </row>
    <row r="31" spans="1:8" ht="21" customHeight="1">
      <c r="A31" s="31">
        <v>2101101</v>
      </c>
      <c r="B31" s="31" t="s">
        <v>41</v>
      </c>
      <c r="C31" s="26">
        <v>0</v>
      </c>
      <c r="D31" s="39">
        <v>6.54</v>
      </c>
      <c r="E31" s="32">
        <v>6.54</v>
      </c>
      <c r="F31" s="32"/>
      <c r="G31" s="47">
        <f t="shared" si="1"/>
        <v>6.54</v>
      </c>
      <c r="H31" s="50">
        <v>0</v>
      </c>
    </row>
    <row r="32" spans="1:8" ht="21" customHeight="1">
      <c r="A32" s="31">
        <v>2101102</v>
      </c>
      <c r="B32" s="8" t="s">
        <v>42</v>
      </c>
      <c r="C32" s="26">
        <v>0</v>
      </c>
      <c r="D32" s="39">
        <v>6.58</v>
      </c>
      <c r="E32" s="32">
        <v>6.58</v>
      </c>
      <c r="F32" s="32"/>
      <c r="G32" s="37">
        <f t="shared" si="1"/>
        <v>6.58</v>
      </c>
      <c r="H32" s="45">
        <v>0</v>
      </c>
    </row>
    <row r="33" spans="1:8" ht="21" customHeight="1">
      <c r="A33" s="31">
        <v>2101103</v>
      </c>
      <c r="B33" s="8" t="s">
        <v>43</v>
      </c>
      <c r="C33" s="26">
        <v>0</v>
      </c>
      <c r="D33" s="39">
        <v>5.18</v>
      </c>
      <c r="E33" s="32">
        <v>5.18</v>
      </c>
      <c r="F33" s="32"/>
      <c r="G33" s="47">
        <f t="shared" si="1"/>
        <v>5.18</v>
      </c>
      <c r="H33" s="45">
        <v>0</v>
      </c>
    </row>
    <row r="34" spans="1:8" ht="21" customHeight="1">
      <c r="A34" s="49">
        <v>216</v>
      </c>
      <c r="B34" s="26" t="s">
        <v>124</v>
      </c>
      <c r="C34" s="26">
        <v>106</v>
      </c>
      <c r="D34" s="32">
        <v>0</v>
      </c>
      <c r="E34" s="32"/>
      <c r="F34" s="32"/>
      <c r="G34" s="47">
        <f t="shared" si="1"/>
        <v>-106</v>
      </c>
      <c r="H34" s="45">
        <f t="shared" si="0"/>
        <v>-1</v>
      </c>
    </row>
    <row r="35" spans="1:8" ht="21" customHeight="1">
      <c r="A35" s="49">
        <v>21699</v>
      </c>
      <c r="B35" s="26" t="s">
        <v>125</v>
      </c>
      <c r="C35" s="26">
        <v>106</v>
      </c>
      <c r="D35" s="32">
        <v>0</v>
      </c>
      <c r="E35" s="32"/>
      <c r="F35" s="32"/>
      <c r="G35" s="47">
        <f t="shared" si="1"/>
        <v>-106</v>
      </c>
      <c r="H35" s="45">
        <f t="shared" si="0"/>
        <v>-1</v>
      </c>
    </row>
    <row r="36" spans="1:8" ht="21" customHeight="1">
      <c r="A36" s="31">
        <v>2169999</v>
      </c>
      <c r="B36" s="26" t="s">
        <v>126</v>
      </c>
      <c r="C36" s="26">
        <v>106</v>
      </c>
      <c r="D36" s="32">
        <v>0</v>
      </c>
      <c r="E36" s="32"/>
      <c r="F36" s="32"/>
      <c r="G36" s="47">
        <f t="shared" si="1"/>
        <v>-106</v>
      </c>
      <c r="H36" s="45">
        <f t="shared" si="0"/>
        <v>-1</v>
      </c>
    </row>
    <row r="37" spans="1:8" ht="21" customHeight="1">
      <c r="A37" s="49">
        <v>221</v>
      </c>
      <c r="B37" s="26" t="s">
        <v>127</v>
      </c>
      <c r="C37" s="26">
        <v>60.59</v>
      </c>
      <c r="D37" s="39">
        <v>64.86</v>
      </c>
      <c r="E37" s="32">
        <v>64.86</v>
      </c>
      <c r="F37" s="32"/>
      <c r="G37" s="37">
        <f t="shared" si="1"/>
        <v>4.269999999999996</v>
      </c>
      <c r="H37" s="45">
        <f t="shared" si="0"/>
        <v>0.07047367552401379</v>
      </c>
    </row>
    <row r="38" spans="1:8" ht="21" customHeight="1">
      <c r="A38" s="49">
        <v>22102</v>
      </c>
      <c r="B38" s="26" t="s">
        <v>128</v>
      </c>
      <c r="C38" s="26">
        <v>60.59</v>
      </c>
      <c r="D38" s="39">
        <v>64.86</v>
      </c>
      <c r="E38" s="32">
        <v>64.86</v>
      </c>
      <c r="F38" s="32"/>
      <c r="G38" s="47">
        <f t="shared" si="1"/>
        <v>4.269999999999996</v>
      </c>
      <c r="H38" s="45">
        <f t="shared" si="0"/>
        <v>0.07047367552401379</v>
      </c>
    </row>
    <row r="39" spans="1:8" ht="21" customHeight="1">
      <c r="A39" s="31">
        <v>2210201</v>
      </c>
      <c r="B39" s="26" t="s">
        <v>129</v>
      </c>
      <c r="C39" s="26">
        <v>60.59</v>
      </c>
      <c r="D39" s="39">
        <v>64.86</v>
      </c>
      <c r="E39" s="32">
        <v>64.86</v>
      </c>
      <c r="F39" s="32"/>
      <c r="G39" s="47">
        <f t="shared" si="1"/>
        <v>4.269999999999996</v>
      </c>
      <c r="H39" s="45">
        <f t="shared" si="0"/>
        <v>0.07047367552401379</v>
      </c>
    </row>
    <row r="40" spans="1:8" ht="21" customHeight="1">
      <c r="A40" s="31"/>
      <c r="B40" s="6"/>
      <c r="C40" s="6"/>
      <c r="D40" s="32"/>
      <c r="E40" s="32"/>
      <c r="F40" s="32"/>
      <c r="G40" s="47"/>
      <c r="H40" s="51"/>
    </row>
    <row r="42" spans="1:3" ht="19.5" customHeight="1">
      <c r="A42" s="105" t="s">
        <v>88</v>
      </c>
      <c r="B42" s="105"/>
      <c r="C42" s="33"/>
    </row>
  </sheetData>
  <sheetProtection/>
  <mergeCells count="8">
    <mergeCell ref="A42:B42"/>
    <mergeCell ref="C5:C6"/>
    <mergeCell ref="A1:B1"/>
    <mergeCell ref="A3:H3"/>
    <mergeCell ref="A5:B5"/>
    <mergeCell ref="D5:F5"/>
    <mergeCell ref="G5:H5"/>
    <mergeCell ref="A7:B7"/>
  </mergeCells>
  <printOptions/>
  <pageMargins left="0.75" right="0.75" top="1" bottom="1" header="0.5" footer="0.5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3">
      <selection activeCell="A8" sqref="A8:IV8"/>
    </sheetView>
  </sheetViews>
  <sheetFormatPr defaultColWidth="8.75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35"/>
    </row>
    <row r="2" spans="1:5" s="5" customFormat="1" ht="12">
      <c r="A2" s="12"/>
      <c r="E2" s="2" t="s">
        <v>130</v>
      </c>
    </row>
    <row r="3" spans="1:5" s="34" customFormat="1" ht="25.5" customHeight="1">
      <c r="A3" s="119" t="s">
        <v>131</v>
      </c>
      <c r="B3" s="120"/>
      <c r="C3" s="120"/>
      <c r="D3" s="92"/>
      <c r="E3" s="92"/>
    </row>
    <row r="4" spans="1:5" s="5" customFormat="1" ht="26.25" customHeight="1">
      <c r="A4" s="36" t="s">
        <v>3</v>
      </c>
      <c r="E4" s="2" t="s">
        <v>4</v>
      </c>
    </row>
    <row r="5" spans="1:5" ht="21" customHeight="1">
      <c r="A5" s="96" t="s">
        <v>132</v>
      </c>
      <c r="B5" s="103"/>
      <c r="C5" s="121" t="s">
        <v>133</v>
      </c>
      <c r="D5" s="122"/>
      <c r="E5" s="123"/>
    </row>
    <row r="6" spans="1:5" ht="21" customHeight="1">
      <c r="A6" s="6" t="s">
        <v>95</v>
      </c>
      <c r="B6" s="6" t="s">
        <v>96</v>
      </c>
      <c r="C6" s="6" t="s">
        <v>16</v>
      </c>
      <c r="D6" s="37" t="s">
        <v>134</v>
      </c>
      <c r="E6" s="37" t="s">
        <v>135</v>
      </c>
    </row>
    <row r="7" spans="1:5" ht="21" customHeight="1">
      <c r="A7" s="124" t="s">
        <v>16</v>
      </c>
      <c r="B7" s="125"/>
      <c r="C7" s="79">
        <f>D7+E7</f>
        <v>831.1200000000001</v>
      </c>
      <c r="D7" s="80">
        <f>D8+D36</f>
        <v>766.4300000000001</v>
      </c>
      <c r="E7" s="80">
        <f>E20</f>
        <v>64.69</v>
      </c>
    </row>
    <row r="8" spans="1:5" ht="21" customHeight="1">
      <c r="A8" s="79">
        <v>301</v>
      </c>
      <c r="B8" s="79" t="s">
        <v>136</v>
      </c>
      <c r="C8" s="79">
        <f>D8+E8</f>
        <v>743.7</v>
      </c>
      <c r="D8" s="80">
        <f>SUM(D9:D19)</f>
        <v>743.7</v>
      </c>
      <c r="E8" s="80"/>
    </row>
    <row r="9" spans="1:5" ht="21" customHeight="1">
      <c r="A9" s="81">
        <v>30101</v>
      </c>
      <c r="B9" s="79" t="s">
        <v>137</v>
      </c>
      <c r="C9" s="79">
        <f>D9+E9</f>
        <v>101.39</v>
      </c>
      <c r="D9" s="82">
        <v>101.39</v>
      </c>
      <c r="E9" s="80"/>
    </row>
    <row r="10" spans="1:5" ht="21" customHeight="1">
      <c r="A10" s="81">
        <v>30102</v>
      </c>
      <c r="B10" s="79" t="s">
        <v>138</v>
      </c>
      <c r="C10" s="79">
        <f aca="true" t="shared" si="0" ref="C10:C18">D10+E10</f>
        <v>165.4</v>
      </c>
      <c r="D10" s="82">
        <v>165.4</v>
      </c>
      <c r="E10" s="80"/>
    </row>
    <row r="11" spans="1:5" ht="21" customHeight="1">
      <c r="A11" s="81">
        <v>30103</v>
      </c>
      <c r="B11" s="79" t="s">
        <v>139</v>
      </c>
      <c r="C11" s="79">
        <f t="shared" si="0"/>
        <v>122.04</v>
      </c>
      <c r="D11" s="82">
        <v>122.04</v>
      </c>
      <c r="E11" s="80"/>
    </row>
    <row r="12" spans="1:5" ht="21" customHeight="1">
      <c r="A12" s="81">
        <v>30107</v>
      </c>
      <c r="B12" s="79" t="s">
        <v>140</v>
      </c>
      <c r="C12" s="79">
        <f t="shared" si="0"/>
        <v>109.65</v>
      </c>
      <c r="D12" s="82">
        <v>109.65</v>
      </c>
      <c r="E12" s="80"/>
    </row>
    <row r="13" spans="1:5" ht="21" customHeight="1">
      <c r="A13" s="81">
        <v>30108</v>
      </c>
      <c r="B13" s="79" t="s">
        <v>141</v>
      </c>
      <c r="C13" s="79">
        <f t="shared" si="0"/>
        <v>69.39</v>
      </c>
      <c r="D13" s="82">
        <v>69.39</v>
      </c>
      <c r="E13" s="80"/>
    </row>
    <row r="14" spans="1:5" ht="21" customHeight="1">
      <c r="A14" s="81">
        <v>30109</v>
      </c>
      <c r="B14" s="79" t="s">
        <v>142</v>
      </c>
      <c r="C14" s="79">
        <f t="shared" si="0"/>
        <v>27.76</v>
      </c>
      <c r="D14" s="82">
        <v>27.76</v>
      </c>
      <c r="E14" s="80"/>
    </row>
    <row r="15" spans="1:5" ht="21" customHeight="1">
      <c r="A15" s="81">
        <v>30110</v>
      </c>
      <c r="B15" s="79" t="s">
        <v>143</v>
      </c>
      <c r="C15" s="79">
        <f t="shared" si="0"/>
        <v>16.1</v>
      </c>
      <c r="D15" s="82">
        <v>16.1</v>
      </c>
      <c r="E15" s="80"/>
    </row>
    <row r="16" spans="1:5" ht="21" customHeight="1">
      <c r="A16" s="81">
        <v>30111</v>
      </c>
      <c r="B16" s="79" t="s">
        <v>144</v>
      </c>
      <c r="C16" s="79">
        <f t="shared" si="0"/>
        <v>15.03</v>
      </c>
      <c r="D16" s="82">
        <v>15.03</v>
      </c>
      <c r="E16" s="80"/>
    </row>
    <row r="17" spans="1:5" ht="21" customHeight="1">
      <c r="A17" s="81">
        <v>30112</v>
      </c>
      <c r="B17" s="79" t="s">
        <v>145</v>
      </c>
      <c r="C17" s="79">
        <f t="shared" si="0"/>
        <v>3.35</v>
      </c>
      <c r="D17" s="82">
        <v>3.35</v>
      </c>
      <c r="E17" s="80"/>
    </row>
    <row r="18" spans="1:5" ht="21" customHeight="1">
      <c r="A18" s="81">
        <v>30113</v>
      </c>
      <c r="B18" s="79" t="s">
        <v>146</v>
      </c>
      <c r="C18" s="79">
        <f t="shared" si="0"/>
        <v>64.86</v>
      </c>
      <c r="D18" s="82">
        <v>64.86</v>
      </c>
      <c r="E18" s="80"/>
    </row>
    <row r="19" spans="1:5" ht="21" customHeight="1">
      <c r="A19" s="81">
        <v>30199</v>
      </c>
      <c r="B19" s="79" t="s">
        <v>147</v>
      </c>
      <c r="C19" s="79">
        <f aca="true" t="shared" si="1" ref="C19:C27">D19+E19</f>
        <v>48.73</v>
      </c>
      <c r="D19" s="82">
        <v>48.73</v>
      </c>
      <c r="E19" s="80"/>
    </row>
    <row r="20" spans="1:5" ht="21" customHeight="1">
      <c r="A20" s="79">
        <v>302</v>
      </c>
      <c r="B20" s="79" t="s">
        <v>148</v>
      </c>
      <c r="C20" s="79">
        <f t="shared" si="1"/>
        <v>64.69</v>
      </c>
      <c r="D20" s="80"/>
      <c r="E20" s="80">
        <f>SUM(E21:E35)</f>
        <v>64.69</v>
      </c>
    </row>
    <row r="21" spans="1:5" ht="21" customHeight="1">
      <c r="A21" s="81">
        <v>30201</v>
      </c>
      <c r="B21" s="79" t="s">
        <v>149</v>
      </c>
      <c r="C21" s="79">
        <f t="shared" si="1"/>
        <v>4.5</v>
      </c>
      <c r="D21" s="83"/>
      <c r="E21" s="82">
        <v>4.5</v>
      </c>
    </row>
    <row r="22" spans="1:5" ht="21" customHeight="1">
      <c r="A22" s="81">
        <v>30202</v>
      </c>
      <c r="B22" s="79" t="s">
        <v>150</v>
      </c>
      <c r="C22" s="79">
        <f t="shared" si="1"/>
        <v>1.5</v>
      </c>
      <c r="D22" s="84"/>
      <c r="E22" s="82">
        <v>1.5</v>
      </c>
    </row>
    <row r="23" spans="1:5" ht="21" customHeight="1">
      <c r="A23" s="81">
        <v>30206</v>
      </c>
      <c r="B23" s="79" t="s">
        <v>151</v>
      </c>
      <c r="C23" s="79">
        <f t="shared" si="1"/>
        <v>3.55</v>
      </c>
      <c r="D23" s="84"/>
      <c r="E23" s="82">
        <v>3.55</v>
      </c>
    </row>
    <row r="24" spans="1:5" ht="21" customHeight="1">
      <c r="A24" s="81">
        <v>30207</v>
      </c>
      <c r="B24" s="79" t="s">
        <v>152</v>
      </c>
      <c r="C24" s="79">
        <f t="shared" si="1"/>
        <v>3.5</v>
      </c>
      <c r="D24" s="84"/>
      <c r="E24" s="82">
        <v>3.5</v>
      </c>
    </row>
    <row r="25" spans="1:5" ht="21" customHeight="1">
      <c r="A25" s="81">
        <v>30211</v>
      </c>
      <c r="B25" s="79" t="s">
        <v>153</v>
      </c>
      <c r="C25" s="79">
        <f t="shared" si="1"/>
        <v>5</v>
      </c>
      <c r="D25" s="84"/>
      <c r="E25" s="82">
        <v>5</v>
      </c>
    </row>
    <row r="26" spans="1:5" ht="21" customHeight="1">
      <c r="A26" s="81">
        <v>30213</v>
      </c>
      <c r="B26" s="79" t="s">
        <v>154</v>
      </c>
      <c r="C26" s="79">
        <f t="shared" si="1"/>
        <v>0</v>
      </c>
      <c r="D26" s="84"/>
      <c r="E26" s="82">
        <v>0</v>
      </c>
    </row>
    <row r="27" spans="1:5" ht="21" customHeight="1">
      <c r="A27" s="81">
        <v>30228</v>
      </c>
      <c r="B27" s="79" t="s">
        <v>155</v>
      </c>
      <c r="C27" s="79">
        <f t="shared" si="1"/>
        <v>8.51</v>
      </c>
      <c r="D27" s="84"/>
      <c r="E27" s="82">
        <v>8.51</v>
      </c>
    </row>
    <row r="28" spans="1:5" ht="21" customHeight="1">
      <c r="A28" s="81">
        <v>30229</v>
      </c>
      <c r="B28" s="79" t="s">
        <v>156</v>
      </c>
      <c r="C28" s="79">
        <f aca="true" t="shared" si="2" ref="C28:C39">D28+E28</f>
        <v>8.82</v>
      </c>
      <c r="D28" s="84"/>
      <c r="E28" s="82">
        <v>8.82</v>
      </c>
    </row>
    <row r="29" spans="1:5" ht="21" customHeight="1">
      <c r="A29" s="81">
        <v>30239</v>
      </c>
      <c r="B29" s="79" t="s">
        <v>157</v>
      </c>
      <c r="C29" s="79">
        <f t="shared" si="2"/>
        <v>12.2</v>
      </c>
      <c r="D29" s="84"/>
      <c r="E29" s="82">
        <v>12.2</v>
      </c>
    </row>
    <row r="30" spans="1:5" ht="21" customHeight="1">
      <c r="A30" s="81">
        <v>30215</v>
      </c>
      <c r="B30" s="79" t="s">
        <v>158</v>
      </c>
      <c r="C30" s="79">
        <f t="shared" si="2"/>
        <v>2</v>
      </c>
      <c r="D30" s="84"/>
      <c r="E30" s="82">
        <v>2</v>
      </c>
    </row>
    <row r="31" spans="1:5" ht="21" customHeight="1">
      <c r="A31" s="81">
        <v>30216</v>
      </c>
      <c r="B31" s="79" t="s">
        <v>159</v>
      </c>
      <c r="C31" s="79">
        <f t="shared" si="2"/>
        <v>3.16</v>
      </c>
      <c r="D31" s="84"/>
      <c r="E31" s="82">
        <v>3.16</v>
      </c>
    </row>
    <row r="32" spans="1:5" ht="21" customHeight="1">
      <c r="A32" s="81">
        <v>30226</v>
      </c>
      <c r="B32" s="79" t="s">
        <v>160</v>
      </c>
      <c r="C32" s="79">
        <f t="shared" si="2"/>
        <v>3.5</v>
      </c>
      <c r="D32" s="84"/>
      <c r="E32" s="82">
        <v>3.5</v>
      </c>
    </row>
    <row r="33" spans="1:5" ht="21" customHeight="1">
      <c r="A33" s="40">
        <v>30217</v>
      </c>
      <c r="B33" s="79" t="s">
        <v>161</v>
      </c>
      <c r="C33" s="79">
        <f t="shared" si="2"/>
        <v>2</v>
      </c>
      <c r="D33" s="84"/>
      <c r="E33" s="82">
        <v>2</v>
      </c>
    </row>
    <row r="34" spans="1:5" ht="21" customHeight="1">
      <c r="A34" s="40">
        <v>30231</v>
      </c>
      <c r="B34" s="79" t="s">
        <v>162</v>
      </c>
      <c r="C34" s="79">
        <f t="shared" si="2"/>
        <v>2.7</v>
      </c>
      <c r="D34" s="84"/>
      <c r="E34" s="82">
        <v>2.7</v>
      </c>
    </row>
    <row r="35" spans="1:5" ht="21" customHeight="1">
      <c r="A35" s="81">
        <v>30299</v>
      </c>
      <c r="B35" s="79" t="s">
        <v>163</v>
      </c>
      <c r="C35" s="79">
        <f t="shared" si="2"/>
        <v>3.75</v>
      </c>
      <c r="D35" s="85"/>
      <c r="E35" s="82">
        <v>3.75</v>
      </c>
    </row>
    <row r="36" spans="1:5" ht="21" customHeight="1">
      <c r="A36" s="79">
        <v>303</v>
      </c>
      <c r="B36" s="79" t="s">
        <v>164</v>
      </c>
      <c r="C36" s="79">
        <f t="shared" si="2"/>
        <v>22.73</v>
      </c>
      <c r="D36" s="80">
        <f>SUM(D37:D39)</f>
        <v>22.73</v>
      </c>
      <c r="E36" s="80"/>
    </row>
    <row r="37" spans="1:5" ht="21" customHeight="1">
      <c r="A37" s="81">
        <v>30302</v>
      </c>
      <c r="B37" s="79" t="s">
        <v>165</v>
      </c>
      <c r="C37" s="79">
        <f t="shared" si="2"/>
        <v>19.8</v>
      </c>
      <c r="D37" s="82">
        <v>19.8</v>
      </c>
      <c r="E37" s="80"/>
    </row>
    <row r="38" spans="1:5" ht="21" customHeight="1">
      <c r="A38" s="81">
        <v>30309</v>
      </c>
      <c r="B38" s="79" t="s">
        <v>166</v>
      </c>
      <c r="C38" s="79">
        <f t="shared" si="2"/>
        <v>0.03</v>
      </c>
      <c r="D38" s="82">
        <v>0.03</v>
      </c>
      <c r="E38" s="80"/>
    </row>
    <row r="39" spans="1:5" ht="21" customHeight="1">
      <c r="A39" s="81">
        <v>30399</v>
      </c>
      <c r="B39" s="79" t="s">
        <v>167</v>
      </c>
      <c r="C39" s="79">
        <f t="shared" si="2"/>
        <v>2.9</v>
      </c>
      <c r="D39" s="82">
        <v>2.9</v>
      </c>
      <c r="E39" s="80"/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zoomScalePageLayoutView="0" workbookViewId="0" topLeftCell="A1">
      <selection activeCell="F21" sqref="F21"/>
    </sheetView>
  </sheetViews>
  <sheetFormatPr defaultColWidth="6.875" defaultRowHeight="19.5" customHeight="1"/>
  <cols>
    <col min="1" max="1" width="15.375" style="12" customWidth="1"/>
    <col min="2" max="2" width="33.50390625" style="12" customWidth="1"/>
    <col min="3" max="3" width="25.875" style="13" customWidth="1"/>
    <col min="4" max="4" width="22.75390625" style="13" customWidth="1"/>
    <col min="5" max="5" width="22.375" style="13" customWidth="1"/>
    <col min="6" max="244" width="14.625" style="12" customWidth="1"/>
    <col min="245" max="252" width="6.875" style="0" customWidth="1"/>
  </cols>
  <sheetData>
    <row r="1" spans="1:8" s="5" customFormat="1" ht="19.5" customHeight="1">
      <c r="A1" s="108"/>
      <c r="B1" s="108"/>
      <c r="C1" s="13"/>
      <c r="D1" s="13"/>
      <c r="E1" s="13"/>
      <c r="F1" s="12"/>
      <c r="G1" s="12"/>
      <c r="H1" s="12"/>
    </row>
    <row r="2" spans="1:8" s="5" customFormat="1" ht="18.75" customHeight="1">
      <c r="A2" s="1"/>
      <c r="B2" s="1"/>
      <c r="C2" s="13"/>
      <c r="D2" s="13"/>
      <c r="E2" s="14" t="s">
        <v>168</v>
      </c>
      <c r="F2" s="12"/>
      <c r="G2" s="12"/>
      <c r="H2" s="12"/>
    </row>
    <row r="3" spans="1:244" s="10" customFormat="1" ht="32.25" customHeight="1">
      <c r="A3" s="109" t="s">
        <v>169</v>
      </c>
      <c r="B3" s="110"/>
      <c r="C3" s="110"/>
      <c r="D3" s="110"/>
      <c r="E3" s="110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</row>
    <row r="4" spans="1:5" ht="19.5" customHeight="1">
      <c r="A4" s="17" t="s">
        <v>3</v>
      </c>
      <c r="B4" s="18"/>
      <c r="C4" s="19"/>
      <c r="D4" s="19"/>
      <c r="E4" s="9" t="s">
        <v>4</v>
      </c>
    </row>
    <row r="5" spans="1:5" ht="19.5" customHeight="1">
      <c r="A5" s="112" t="s">
        <v>91</v>
      </c>
      <c r="B5" s="113"/>
      <c r="C5" s="114" t="s">
        <v>170</v>
      </c>
      <c r="D5" s="115"/>
      <c r="E5" s="116"/>
    </row>
    <row r="6" spans="1:5" s="11" customFormat="1" ht="50.25" customHeight="1">
      <c r="A6" s="21" t="s">
        <v>95</v>
      </c>
      <c r="B6" s="22" t="s">
        <v>96</v>
      </c>
      <c r="C6" s="23" t="s">
        <v>16</v>
      </c>
      <c r="D6" s="23" t="s">
        <v>76</v>
      </c>
      <c r="E6" s="23" t="s">
        <v>77</v>
      </c>
    </row>
    <row r="7" spans="1:5" s="11" customFormat="1" ht="21" customHeight="1">
      <c r="A7" s="118" t="s">
        <v>16</v>
      </c>
      <c r="B7" s="103"/>
      <c r="C7" s="24"/>
      <c r="D7" s="24"/>
      <c r="E7" s="24"/>
    </row>
    <row r="8" spans="1:5" ht="21" customHeight="1">
      <c r="A8" s="25"/>
      <c r="B8" s="26" t="s">
        <v>171</v>
      </c>
      <c r="C8" s="27"/>
      <c r="D8" s="27"/>
      <c r="E8" s="27"/>
    </row>
    <row r="9" spans="1:5" ht="21" customHeight="1">
      <c r="A9" s="28"/>
      <c r="B9" s="26" t="s">
        <v>172</v>
      </c>
      <c r="C9" s="29"/>
      <c r="D9" s="29"/>
      <c r="E9" s="29"/>
    </row>
    <row r="10" spans="1:5" ht="21" customHeight="1">
      <c r="A10" s="28"/>
      <c r="B10" s="26" t="s">
        <v>173</v>
      </c>
      <c r="C10" s="30"/>
      <c r="D10" s="30"/>
      <c r="E10" s="30"/>
    </row>
    <row r="11" spans="1:5" ht="21" customHeight="1">
      <c r="A11" s="28"/>
      <c r="B11" s="26" t="s">
        <v>173</v>
      </c>
      <c r="C11" s="30"/>
      <c r="D11" s="30"/>
      <c r="E11" s="30"/>
    </row>
    <row r="12" spans="1:5" ht="21" customHeight="1">
      <c r="A12" s="31"/>
      <c r="B12" s="26" t="s">
        <v>174</v>
      </c>
      <c r="C12" s="32"/>
      <c r="D12" s="32"/>
      <c r="E12" s="32"/>
    </row>
    <row r="13" spans="1:5" ht="21" customHeight="1">
      <c r="A13" s="31"/>
      <c r="B13" s="26" t="s">
        <v>172</v>
      </c>
      <c r="C13" s="32"/>
      <c r="D13" s="32"/>
      <c r="E13" s="32"/>
    </row>
    <row r="14" spans="1:5" ht="21" customHeight="1">
      <c r="A14" s="31"/>
      <c r="B14" s="26" t="s">
        <v>175</v>
      </c>
      <c r="C14" s="32"/>
      <c r="D14" s="32"/>
      <c r="E14" s="32"/>
    </row>
    <row r="15" spans="1:5" ht="21" customHeight="1">
      <c r="A15" s="31"/>
      <c r="B15" s="26" t="s">
        <v>175</v>
      </c>
      <c r="C15" s="32"/>
      <c r="D15" s="32"/>
      <c r="E15" s="32"/>
    </row>
    <row r="16" spans="1:5" ht="21" customHeight="1">
      <c r="A16" s="31"/>
      <c r="B16" s="26" t="s">
        <v>176</v>
      </c>
      <c r="C16" s="32"/>
      <c r="D16" s="32"/>
      <c r="E16" s="32"/>
    </row>
    <row r="17" spans="1:5" ht="21" customHeight="1">
      <c r="A17" s="31"/>
      <c r="B17" s="6"/>
      <c r="C17" s="32"/>
      <c r="D17" s="32"/>
      <c r="E17" s="32"/>
    </row>
    <row r="19" spans="1:2" ht="19.5" customHeight="1">
      <c r="A19" s="105" t="s">
        <v>88</v>
      </c>
      <c r="B19" s="105"/>
    </row>
    <row r="20" spans="1:5" ht="19.5" customHeight="1">
      <c r="A20" s="126" t="s">
        <v>177</v>
      </c>
      <c r="B20" s="127"/>
      <c r="C20" s="128"/>
      <c r="D20" s="128"/>
      <c r="E20" s="128"/>
    </row>
  </sheetData>
  <sheetProtection/>
  <mergeCells count="7">
    <mergeCell ref="A20:E20"/>
    <mergeCell ref="A1:B1"/>
    <mergeCell ref="A3:E3"/>
    <mergeCell ref="A5:B5"/>
    <mergeCell ref="C5:E5"/>
    <mergeCell ref="A7:B7"/>
    <mergeCell ref="A19:B19"/>
  </mergeCells>
  <printOptions/>
  <pageMargins left="0.75" right="0.75" top="1" bottom="0.48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G11" sqref="G11"/>
    </sheetView>
  </sheetViews>
  <sheetFormatPr defaultColWidth="8.75390625" defaultRowHeight="14.25"/>
  <cols>
    <col min="1" max="1" width="37.125" style="0" customWidth="1"/>
    <col min="2" max="2" width="39.75390625" style="0" customWidth="1"/>
    <col min="3" max="3" width="9.00390625" style="0" customWidth="1"/>
    <col min="4" max="7" width="8.75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178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119" t="s">
        <v>179</v>
      </c>
      <c r="B3" s="129"/>
      <c r="L3" s="9"/>
    </row>
    <row r="4" spans="1:12" ht="17.25" customHeight="1">
      <c r="A4" s="5" t="s">
        <v>3</v>
      </c>
      <c r="B4" s="2" t="s">
        <v>4</v>
      </c>
      <c r="L4" s="2"/>
    </row>
    <row r="5" spans="1:4" ht="21" customHeight="1">
      <c r="A5" s="6" t="s">
        <v>180</v>
      </c>
      <c r="B5" s="6" t="s">
        <v>181</v>
      </c>
      <c r="C5" s="7"/>
      <c r="D5" s="7"/>
    </row>
    <row r="6" spans="1:2" ht="22.5" customHeight="1">
      <c r="A6" s="8" t="s">
        <v>182</v>
      </c>
      <c r="B6" s="8">
        <v>15.66</v>
      </c>
    </row>
    <row r="7" spans="1:2" ht="21" customHeight="1">
      <c r="A7" s="8" t="s">
        <v>183</v>
      </c>
      <c r="B7" s="8"/>
    </row>
    <row r="8" spans="1:2" ht="21" customHeight="1">
      <c r="A8" s="8" t="s">
        <v>184</v>
      </c>
      <c r="B8" s="8"/>
    </row>
    <row r="9" spans="1:2" ht="24" customHeight="1">
      <c r="A9" s="8" t="s">
        <v>185</v>
      </c>
      <c r="B9" s="8"/>
    </row>
    <row r="10" spans="1:2" ht="29.25" customHeight="1">
      <c r="A10" s="8" t="s">
        <v>186</v>
      </c>
      <c r="B10" s="8">
        <v>10.8</v>
      </c>
    </row>
    <row r="11" spans="1:2" ht="24.75" customHeight="1">
      <c r="A11" s="8" t="s">
        <v>187</v>
      </c>
      <c r="B11" s="8">
        <v>4.86</v>
      </c>
    </row>
    <row r="12" spans="1:2" ht="26.25" customHeight="1">
      <c r="A12" s="8" t="s">
        <v>188</v>
      </c>
      <c r="B12" s="8"/>
    </row>
    <row r="13" spans="1:2" ht="27" customHeight="1">
      <c r="A13" s="8" t="s">
        <v>189</v>
      </c>
      <c r="B13" s="8">
        <v>4.86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Dell</cp:lastModifiedBy>
  <cp:lastPrinted>2018-01-09T02:23:03Z</cp:lastPrinted>
  <dcterms:created xsi:type="dcterms:W3CDTF">2013-02-18T08:49:03Z</dcterms:created>
  <dcterms:modified xsi:type="dcterms:W3CDTF">2019-02-02T07:26:08Z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