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firstSheet="4" activeTab="4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<sst xmlns="http://schemas.openxmlformats.org/spreadsheetml/2006/main" count="320" uniqueCount="217">
  <si>
    <t>附件2 市级部门预算公开表格样式</t>
  </si>
  <si>
    <t>部门预算公开表01</t>
  </si>
  <si>
    <t>部门收支预算总表</t>
  </si>
  <si>
    <t>部门名称：慈溪市司法局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</si>
  <si>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</si>
  <si>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</si>
  <si>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</si>
  <si>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</si>
  <si>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</si>
  <si>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</si>
  <si>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一、公共安全支出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</si>
  <si>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</si>
  <si>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</si>
  <si>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</si>
  <si>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</si>
  <si>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</si>
  <si>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</si>
  <si>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</si>
  <si>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</si>
  <si>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</si>
  <si>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</si>
  <si>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</si>
  <si>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</si>
  <si>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二、政府性基金预算拨款收入</t>
  </si>
  <si>
    <t xml:space="preserve">    司法</t>
  </si>
  <si>
    <t>三、国有资本经营预算收入</t>
  </si>
  <si>
    <t xml:space="preserve">      行政运行</t>
  </si>
  <si>
    <t>四、财政专户管理资金收入</t>
  </si>
  <si>
    <t xml:space="preserve">      一般行政管理事务</t>
  </si>
  <si>
    <t>五、事业收入（不含专户资金）</t>
  </si>
  <si>
    <t xml:space="preserve">      基层司法业务</t>
  </si>
  <si>
    <t>六、事业单位经营收入</t>
  </si>
  <si>
    <t xml:space="preserve">      普法宣传</t>
  </si>
  <si>
    <t>七、上级补助收入</t>
  </si>
  <si>
    <t xml:space="preserve">      律师公证管理</t>
  </si>
  <si>
    <t>八、附属单位上缴收入</t>
  </si>
  <si>
    <t xml:space="preserve">      法律援助</t>
  </si>
  <si>
    <t>九、其他收入</t>
  </si>
  <si>
    <t xml:space="preserve">      社区矫正</t>
  </si>
  <si>
    <t>本年收入合计</t>
  </si>
  <si>
    <t xml:space="preserve">      法制建设</t>
  </si>
  <si>
    <t>十、用累计盈余弥补收支差额</t>
  </si>
  <si>
    <t xml:space="preserve">      信息化建设</t>
  </si>
  <si>
    <t>十一、上年结转</t>
  </si>
  <si>
    <t xml:space="preserve">      其他司法支出</t>
  </si>
  <si>
    <t>其中：一般公共预算拨款</t>
  </si>
  <si>
    <t>二、社会保障和就业支出</t>
  </si>
  <si>
    <t xml:space="preserve">     政府性基金预算</t>
  </si>
  <si>
    <t xml:space="preserve">    行政事业单位离退休</t>
  </si>
  <si>
    <t xml:space="preserve">     国有资本经营预算</t>
  </si>
  <si>
    <t xml:space="preserve">      归口管理的行政单位离退休</t>
  </si>
  <si>
    <t xml:space="preserve">     财政专户管理资金</t>
  </si>
  <si>
    <t xml:space="preserve">      机关事业单位基本养老保险缴费支出</t>
  </si>
  <si>
    <t xml:space="preserve">     其他资金</t>
  </si>
  <si>
    <t xml:space="preserve">      机关事业单位职业年金缴费支出</t>
  </si>
  <si>
    <t>三、卫生健康支出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</si>
  <si>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</si>
  <si>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</si>
  <si>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</si>
  <si>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</si>
  <si>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四、住房保障支出</t>
  </si>
  <si>
    <t xml:space="preserve">    住房改革支出</t>
  </si>
  <si>
    <t xml:space="preserve">      住房公积金</t>
  </si>
  <si>
    <t xml:space="preserve">      购房补贴</t>
  </si>
  <si>
    <t>本年支出合计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</si>
  <si>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</si>
  <si>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</si>
  <si>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</si>
  <si>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</si>
  <si>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</si>
  <si>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单位名称</t>
  </si>
  <si>
    <t>一般公共预算拨款收入</t>
  </si>
  <si>
    <t>政府性基金预算拨款收入</t>
  </si>
  <si>
    <t>国有资本经营预算收入</t>
  </si>
  <si>
    <t>财政专户管理资金收入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</si>
  <si>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</si>
  <si>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</si>
  <si>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</si>
  <si>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</si>
  <si>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</si>
  <si>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慈溪市司法局</t>
  </si>
  <si>
    <t xml:space="preserve">  慈溪市司法局本级</t>
  </si>
  <si>
    <t>部门预算公开表03</t>
  </si>
  <si>
    <t>部门支出预算总表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</si>
  <si>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</si>
  <si>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</si>
  <si>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</si>
  <si>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</si>
  <si>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</si>
  <si>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</si>
  <si>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</si>
  <si>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慈溪市司法局本级</t>
  </si>
  <si>
    <t>部门预算公开表04</t>
  </si>
  <si>
    <t>财政拨款收支预算表</t>
  </si>
  <si>
    <t>一、本年收入</t>
  </si>
  <si>
    <t>一、本年支出</t>
  </si>
  <si>
    <t xml:space="preserve">    一般公共预算拨款</t>
  </si>
  <si>
    <t>1.公共安全支出</t>
  </si>
  <si>
    <t xml:space="preserve">    政府性基金预算拨款</t>
  </si>
  <si>
    <t xml:space="preserve">    国有资本经营预算拨款</t>
  </si>
  <si>
    <t>2.社会保障和就业支出</t>
  </si>
  <si>
    <t>3.卫生健康支出</t>
  </si>
  <si>
    <t>4.住房保障支出</t>
  </si>
  <si>
    <t>二、上年结转</t>
  </si>
  <si>
    <t xml:space="preserve"> </t>
  </si>
  <si>
    <t xml:space="preserve">    政府性基金预算结转</t>
  </si>
  <si>
    <t xml:space="preserve">     </t>
  </si>
  <si>
    <t>科目细化至支出功能分类的项级科目</t>
  </si>
  <si>
    <t>部门预算公开表05</t>
  </si>
  <si>
    <t>一般公共预算支出表</t>
  </si>
  <si>
    <t>功能科目</t>
  </si>
  <si>
    <t>2020年执行数</t>
  </si>
  <si>
    <t>2021年预算数</t>
  </si>
  <si>
    <t>2021年预算数比2020年执行数</t>
  </si>
  <si>
    <t>科目编码</t>
  </si>
  <si>
    <t>科目名称</t>
  </si>
  <si>
    <t>增减额</t>
  </si>
  <si>
    <t>增减比例</t>
  </si>
  <si>
    <t>一般公共服务支出</t>
  </si>
  <si>
    <t xml:space="preserve"> 20132</t>
  </si>
  <si>
    <t xml:space="preserve">  组织事务</t>
  </si>
  <si>
    <t xml:space="preserve">  2013299</t>
  </si>
  <si>
    <t xml:space="preserve">    其他组织事务支出</t>
  </si>
  <si>
    <t xml:space="preserve"> 20406</t>
  </si>
  <si>
    <t xml:space="preserve">  2040601</t>
  </si>
  <si>
    <t xml:space="preserve">  2040602</t>
  </si>
  <si>
    <t xml:space="preserve">  2040604</t>
  </si>
  <si>
    <t xml:space="preserve">  2040605</t>
  </si>
  <si>
    <t xml:space="preserve">  2040606</t>
  </si>
  <si>
    <t xml:space="preserve">  2040607</t>
  </si>
  <si>
    <t xml:space="preserve">  2040610</t>
  </si>
  <si>
    <t xml:space="preserve">  2040612</t>
  </si>
  <si>
    <t xml:space="preserve">  2040613</t>
  </si>
  <si>
    <t xml:space="preserve">  2040699</t>
  </si>
  <si>
    <t>206</t>
  </si>
  <si>
    <t>二、科学技术支出</t>
  </si>
  <si>
    <t xml:space="preserve"> 20604</t>
  </si>
  <si>
    <t xml:space="preserve">    技术研究与开发</t>
  </si>
  <si>
    <t xml:space="preserve">  2060499</t>
  </si>
  <si>
    <t xml:space="preserve">      其他技术研究与开发支出</t>
  </si>
  <si>
    <t>208</t>
  </si>
  <si>
    <t>三、社会保障和就业支出</t>
  </si>
  <si>
    <t xml:space="preserve"> 20805</t>
  </si>
  <si>
    <t xml:space="preserve">  2080501</t>
  </si>
  <si>
    <t xml:space="preserve">  2080505</t>
  </si>
  <si>
    <t xml:space="preserve">  2080506</t>
  </si>
  <si>
    <t>210</t>
  </si>
  <si>
    <t>四、卫生健康支出</t>
  </si>
  <si>
    <t xml:space="preserve"> 21011</t>
  </si>
  <si>
    <t xml:space="preserve">  2101101</t>
  </si>
  <si>
    <t xml:space="preserve">  2101102</t>
  </si>
  <si>
    <t xml:space="preserve">  2101103</t>
  </si>
  <si>
    <t>221</t>
  </si>
  <si>
    <t>五、住房保障支出</t>
  </si>
  <si>
    <t xml:space="preserve"> 22102</t>
  </si>
  <si>
    <t xml:space="preserve">  2210201</t>
  </si>
  <si>
    <t xml:space="preserve">  2210203</t>
  </si>
  <si>
    <t>部门与预算公开表06</t>
  </si>
  <si>
    <t>一般公共预算基本支出表</t>
  </si>
  <si>
    <t>部门预算支出经济分类科目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</si>
  <si>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</si>
  <si>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</si>
  <si>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</si>
  <si>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</si>
  <si>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</si>
  <si>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</si>
  <si>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</si>
  <si>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</si>
  <si>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</si>
  <si>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</si>
  <si>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</si>
  <si>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公务员医疗保险缴费</t>
  </si>
  <si>
    <t xml:space="preserve">  其他社会保障缴费</t>
  </si>
  <si>
    <t xml:space="preserve">  住房公积金</t>
  </si>
  <si>
    <t xml:space="preserve">  其他工资福利支出</t>
  </si>
  <si>
    <t>302</t>
  </si>
  <si>
    <t>商品和服务支出</t>
  </si>
  <si>
    <t xml:space="preserve">  办公费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</si>
  <si>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</si>
  <si>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</si>
  <si>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</si>
  <si>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</si>
  <si>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</si>
  <si>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</si>
  <si>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</si>
  <si>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</si>
  <si>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</si>
  <si>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</si>
  <si>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</si>
  <si>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303</t>
  </si>
  <si>
    <t>对个人和家庭的补助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</si>
  <si>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</si>
  <si>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</si>
  <si>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</si>
  <si>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</si>
  <si>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科目细化至支出部门预算支出经济分类的款级科目</t>
  </si>
  <si>
    <t>部门预算公开表07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</si>
  <si>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</si>
  <si>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</si>
  <si>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</si>
  <si>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</si>
  <si>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</si>
  <si>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</si>
  <si>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</si>
  <si>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</si>
  <si>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慈溪市司法局没有政府性基金预算拨款安排的支出，故本表无数据。</t>
  </si>
  <si>
    <t>部门预算公开表08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</si>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</sst>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sz val="9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Alignment="1" applyProtection="1">
      <alignment horizontal="left" vertical="center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1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0" fontId="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10" fontId="3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0" fontId="0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 wrapText="1"/>
    </xf>
    <xf numFmtId="1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8" fontId="3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 vertical="center" wrapText="1"/>
    </xf>
    <xf numFmtId="178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9" fontId="3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workbookViewId="0" topLeftCell="A16">
      <selection activeCell="G14" sqref="G14"/>
    </sheetView>
  </sheetViews>
  <sheetFormatPr defaultColWidth="6.875" defaultRowHeight="19.5" customHeight="1"/>
  <cols>
    <col min="1" max="1" width="34.875" style="6" customWidth="1"/>
    <col min="2" max="2" width="31.50390625" style="74" customWidth="1"/>
    <col min="3" max="3" width="29.375" style="74" customWidth="1"/>
    <col min="4" max="4" width="24.00390625" style="74" customWidth="1"/>
    <col min="5" max="10" width="6.875" style="6" customWidth="1"/>
    <col min="11" max="31" width="6.875" style="6" hidden="1" customWidth="1"/>
    <col min="32" max="253" width="6.875" style="6" customWidth="1"/>
    <col min="254" max="16384" width="6.875" style="74" customWidth="1"/>
  </cols>
  <sheetData>
    <row r="1" ht="19.5" customHeight="1">
      <c r="A1" s="48" t="s">
        <v>0</v>
      </c>
    </row>
    <row r="2" spans="1:4" ht="15" customHeight="1">
      <c r="A2" s="104"/>
      <c r="D2" s="105" t="s">
        <v>1</v>
      </c>
    </row>
    <row r="3" spans="1:253" s="8" customFormat="1" ht="28.5" customHeight="1">
      <c r="A3" s="106" t="s">
        <v>2</v>
      </c>
      <c r="B3" s="106"/>
      <c r="C3" s="107"/>
      <c r="D3" s="10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109" t="s">
        <v>3</v>
      </c>
      <c r="B4" s="6"/>
      <c r="C4" s="6"/>
      <c r="D4" s="72" t="s">
        <v>4</v>
      </c>
      <c r="H4" s="139"/>
      <c r="I4" s="139"/>
      <c r="J4" s="139"/>
      <c r="K4" s="139"/>
      <c r="L4" s="139"/>
    </row>
    <row r="5" spans="1:20" ht="21" customHeight="1">
      <c r="A5" s="110" t="s">
        <v>5</v>
      </c>
      <c r="B5" s="111"/>
      <c r="C5" s="110" t="s">
        <v>6</v>
      </c>
      <c r="D5" s="140"/>
      <c r="E5" s="139"/>
      <c r="H5" s="139"/>
      <c r="I5" s="139"/>
      <c r="J5" s="139"/>
      <c r="K5" s="139"/>
      <c r="L5" s="139"/>
      <c r="M5" s="139"/>
      <c r="Q5" s="139"/>
      <c r="R5" s="139"/>
      <c r="S5" s="139"/>
      <c r="T5" s="139"/>
    </row>
    <row r="6" spans="1:30" ht="21" customHeight="1">
      <c r="A6" s="113" t="s">
        <v>7</v>
      </c>
      <c r="B6" s="113" t="s">
        <v>8</v>
      </c>
      <c r="C6" s="113" t="s">
        <v>7</v>
      </c>
      <c r="D6" s="28" t="s">
        <v>8</v>
      </c>
      <c r="E6" s="139"/>
      <c r="F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T6" s="139"/>
      <c r="U6" s="139"/>
      <c r="AD6" s="139"/>
    </row>
    <row r="7" spans="1:24" ht="21" customHeight="1">
      <c r="A7" s="39" t="s">
        <v>9</v>
      </c>
      <c r="B7" s="114">
        <v>4106.14</v>
      </c>
      <c r="C7" s="34" t="s">
        <v>10</v>
      </c>
      <c r="D7" s="94">
        <f>D8</f>
        <v>3281.0199999999995</v>
      </c>
      <c r="E7" s="139"/>
      <c r="F7" s="139"/>
      <c r="G7" s="141"/>
      <c r="J7" s="139"/>
      <c r="K7" s="143" t="s">
        <v>11</v>
      </c>
      <c r="L7" s="144" t="s">
        <v>12</v>
      </c>
      <c r="M7" s="144" t="s">
        <v>13</v>
      </c>
      <c r="N7" s="144" t="s">
        <v>14</v>
      </c>
      <c r="O7" s="143" t="s">
        <v>15</v>
      </c>
      <c r="P7" s="143" t="s">
        <v>16</v>
      </c>
      <c r="Q7" s="144" t="s">
        <v>17</v>
      </c>
      <c r="R7" s="143" t="s">
        <v>18</v>
      </c>
      <c r="S7" s="144" t="s">
        <v>19</v>
      </c>
      <c r="T7" s="146" t="s">
        <v>20</v>
      </c>
      <c r="U7" s="143" t="s">
        <v>19</v>
      </c>
      <c r="V7" s="143" t="s">
        <v>19</v>
      </c>
      <c r="W7" s="143" t="s">
        <v>21</v>
      </c>
      <c r="X7" s="143" t="s">
        <v>22</v>
      </c>
    </row>
    <row r="8" spans="1:28" ht="21" customHeight="1">
      <c r="A8" s="9" t="s">
        <v>23</v>
      </c>
      <c r="B8" s="114"/>
      <c r="C8" s="34" t="s">
        <v>24</v>
      </c>
      <c r="D8" s="94">
        <f>SUM(D9:D18)</f>
        <v>3281.0199999999995</v>
      </c>
      <c r="H8" s="139"/>
      <c r="I8" s="139"/>
      <c r="K8" s="145"/>
      <c r="L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B8" s="139"/>
    </row>
    <row r="9" spans="1:29" ht="21" customHeight="1">
      <c r="A9" s="9" t="s">
        <v>25</v>
      </c>
      <c r="B9" s="114"/>
      <c r="C9" s="34" t="s">
        <v>26</v>
      </c>
      <c r="D9" s="94">
        <v>2585.42</v>
      </c>
      <c r="J9" s="139"/>
      <c r="K9" s="139"/>
      <c r="L9" s="139"/>
      <c r="O9" s="139"/>
      <c r="R9" s="139"/>
      <c r="S9" s="139"/>
      <c r="T9" s="139"/>
      <c r="U9" s="139"/>
      <c r="X9" s="139"/>
      <c r="Y9" s="139"/>
      <c r="AC9" s="139"/>
    </row>
    <row r="10" spans="1:29" ht="21" customHeight="1">
      <c r="A10" s="39" t="s">
        <v>27</v>
      </c>
      <c r="B10" s="114"/>
      <c r="C10" s="34" t="s">
        <v>28</v>
      </c>
      <c r="D10" s="94">
        <v>2.45</v>
      </c>
      <c r="J10" s="139"/>
      <c r="K10" s="139"/>
      <c r="L10" s="139"/>
      <c r="O10" s="139"/>
      <c r="R10" s="139"/>
      <c r="S10" s="139"/>
      <c r="T10" s="139"/>
      <c r="U10" s="139"/>
      <c r="X10" s="139"/>
      <c r="Y10" s="139"/>
      <c r="AC10" s="139"/>
    </row>
    <row r="11" spans="1:28" ht="21" customHeight="1">
      <c r="A11" s="115" t="s">
        <v>29</v>
      </c>
      <c r="B11" s="114"/>
      <c r="C11" s="34" t="s">
        <v>30</v>
      </c>
      <c r="D11" s="94">
        <v>30.4</v>
      </c>
      <c r="E11" s="139"/>
      <c r="O11" s="139"/>
      <c r="P11" s="139"/>
      <c r="Q11" s="139"/>
      <c r="R11" s="139"/>
      <c r="S11" s="139"/>
      <c r="T11" s="139"/>
      <c r="AB11" s="139"/>
    </row>
    <row r="12" spans="1:31" ht="21" customHeight="1">
      <c r="A12" s="115" t="s">
        <v>31</v>
      </c>
      <c r="B12" s="114"/>
      <c r="C12" s="34" t="s">
        <v>32</v>
      </c>
      <c r="D12" s="91">
        <v>118</v>
      </c>
      <c r="E12" s="139"/>
      <c r="N12" s="139"/>
      <c r="O12" s="139"/>
      <c r="P12" s="139"/>
      <c r="Q12" s="139"/>
      <c r="R12" s="139"/>
      <c r="AE12" s="139"/>
    </row>
    <row r="13" spans="1:17" ht="21" customHeight="1">
      <c r="A13" s="115" t="s">
        <v>33</v>
      </c>
      <c r="B13" s="116"/>
      <c r="C13" s="34" t="s">
        <v>34</v>
      </c>
      <c r="D13" s="91">
        <v>103.7</v>
      </c>
      <c r="E13" s="139"/>
      <c r="G13" s="139"/>
      <c r="I13" s="139"/>
      <c r="N13" s="139"/>
      <c r="O13" s="139"/>
      <c r="P13" s="139"/>
      <c r="Q13" s="139"/>
    </row>
    <row r="14" spans="1:9" ht="21" customHeight="1">
      <c r="A14" s="39" t="s">
        <v>35</v>
      </c>
      <c r="B14" s="116"/>
      <c r="C14" s="34" t="s">
        <v>36</v>
      </c>
      <c r="D14" s="91">
        <v>321.75</v>
      </c>
      <c r="E14" s="139"/>
      <c r="G14" s="139"/>
      <c r="I14" s="139"/>
    </row>
    <row r="15" spans="1:9" ht="21" customHeight="1">
      <c r="A15" s="115" t="s">
        <v>37</v>
      </c>
      <c r="B15" s="116"/>
      <c r="C15" s="34" t="s">
        <v>38</v>
      </c>
      <c r="D15" s="91">
        <v>92</v>
      </c>
      <c r="E15" s="139"/>
      <c r="G15" s="139"/>
      <c r="I15" s="139"/>
    </row>
    <row r="16" spans="1:9" ht="21" customHeight="1">
      <c r="A16" s="22" t="s">
        <v>39</v>
      </c>
      <c r="B16" s="114">
        <v>4106.14</v>
      </c>
      <c r="C16" s="34" t="s">
        <v>40</v>
      </c>
      <c r="D16" s="91">
        <v>14.6</v>
      </c>
      <c r="E16" s="139"/>
      <c r="G16" s="139"/>
      <c r="I16" s="139"/>
    </row>
    <row r="17" spans="1:9" ht="21" customHeight="1">
      <c r="A17" s="39" t="s">
        <v>41</v>
      </c>
      <c r="B17" s="118"/>
      <c r="C17" s="34" t="s">
        <v>42</v>
      </c>
      <c r="D17" s="95">
        <v>10</v>
      </c>
      <c r="G17" s="139"/>
      <c r="I17" s="139"/>
    </row>
    <row r="18" spans="1:9" ht="21" customHeight="1">
      <c r="A18" s="39" t="s">
        <v>43</v>
      </c>
      <c r="B18" s="118"/>
      <c r="C18" s="34" t="s">
        <v>44</v>
      </c>
      <c r="D18" s="95">
        <v>2.7</v>
      </c>
      <c r="G18" s="139"/>
      <c r="I18" s="139"/>
    </row>
    <row r="19" spans="1:7" ht="21" customHeight="1">
      <c r="A19" s="39" t="s">
        <v>45</v>
      </c>
      <c r="B19" s="118"/>
      <c r="C19" s="34" t="s">
        <v>46</v>
      </c>
      <c r="D19" s="95">
        <f>D20</f>
        <v>275.87</v>
      </c>
      <c r="G19" s="139"/>
    </row>
    <row r="20" spans="1:7" ht="21" customHeight="1">
      <c r="A20" s="39" t="s">
        <v>47</v>
      </c>
      <c r="B20" s="118"/>
      <c r="C20" s="34" t="s">
        <v>48</v>
      </c>
      <c r="D20" s="95">
        <f>SUM(D21:D23)</f>
        <v>275.87</v>
      </c>
      <c r="G20" s="139"/>
    </row>
    <row r="21" spans="1:7" ht="21" customHeight="1">
      <c r="A21" s="39" t="s">
        <v>49</v>
      </c>
      <c r="B21" s="118"/>
      <c r="C21" s="34" t="s">
        <v>50</v>
      </c>
      <c r="D21" s="95">
        <v>23.69</v>
      </c>
      <c r="G21" s="139"/>
    </row>
    <row r="22" spans="1:7" ht="21" customHeight="1">
      <c r="A22" s="39" t="s">
        <v>51</v>
      </c>
      <c r="B22" s="118"/>
      <c r="C22" s="34" t="s">
        <v>52</v>
      </c>
      <c r="D22" s="95">
        <v>168.12</v>
      </c>
      <c r="G22" s="139"/>
    </row>
    <row r="23" spans="1:7" ht="21" customHeight="1">
      <c r="A23" s="39" t="s">
        <v>53</v>
      </c>
      <c r="B23" s="118"/>
      <c r="C23" s="34" t="s">
        <v>54</v>
      </c>
      <c r="D23" s="95">
        <v>84.06</v>
      </c>
      <c r="G23" s="139"/>
    </row>
    <row r="24" spans="1:7" ht="21" customHeight="1">
      <c r="A24" s="39"/>
      <c r="B24" s="118"/>
      <c r="C24" s="34" t="s">
        <v>55</v>
      </c>
      <c r="D24" s="95">
        <f>D25</f>
        <v>83.83</v>
      </c>
      <c r="G24" s="139"/>
    </row>
    <row r="25" spans="1:7" ht="21" customHeight="1">
      <c r="A25" s="39"/>
      <c r="B25" s="118"/>
      <c r="C25" s="34" t="s">
        <v>56</v>
      </c>
      <c r="D25" s="95">
        <f>SUM(D26:D28)</f>
        <v>83.83</v>
      </c>
      <c r="G25" s="139"/>
    </row>
    <row r="26" spans="1:7" ht="21" customHeight="1">
      <c r="A26" s="39"/>
      <c r="B26" s="118"/>
      <c r="C26" s="34" t="s">
        <v>57</v>
      </c>
      <c r="D26" s="95">
        <v>56.09</v>
      </c>
      <c r="G26" s="139"/>
    </row>
    <row r="27" spans="1:7" ht="21" customHeight="1">
      <c r="A27" s="39"/>
      <c r="B27" s="118"/>
      <c r="C27" s="34" t="s">
        <v>58</v>
      </c>
      <c r="D27" s="95">
        <v>3.08</v>
      </c>
      <c r="G27" s="139"/>
    </row>
    <row r="28" spans="1:7" ht="21" customHeight="1">
      <c r="A28" s="39"/>
      <c r="B28" s="118"/>
      <c r="C28" s="34" t="s">
        <v>59</v>
      </c>
      <c r="D28" s="95">
        <v>24.66</v>
      </c>
      <c r="G28" s="139"/>
    </row>
    <row r="29" spans="1:7" ht="21" customHeight="1">
      <c r="A29" s="39"/>
      <c r="B29" s="118"/>
      <c r="C29" s="34" t="s">
        <v>60</v>
      </c>
      <c r="D29" s="95">
        <f>D30</f>
        <v>465.42</v>
      </c>
      <c r="G29" s="139"/>
    </row>
    <row r="30" spans="1:7" ht="21" customHeight="1">
      <c r="A30" s="39"/>
      <c r="B30" s="118"/>
      <c r="C30" s="34" t="s">
        <v>61</v>
      </c>
      <c r="D30" s="95">
        <f>SUM(D31:D32)</f>
        <v>465.42</v>
      </c>
      <c r="G30" s="139"/>
    </row>
    <row r="31" spans="1:7" ht="21" customHeight="1">
      <c r="A31" s="39"/>
      <c r="B31" s="118"/>
      <c r="C31" s="34" t="s">
        <v>62</v>
      </c>
      <c r="D31" s="95">
        <v>232.71</v>
      </c>
      <c r="G31" s="139"/>
    </row>
    <row r="32" spans="1:7" ht="21" customHeight="1">
      <c r="A32" s="39"/>
      <c r="B32" s="118"/>
      <c r="C32" s="98" t="s">
        <v>63</v>
      </c>
      <c r="D32" s="95">
        <v>232.71</v>
      </c>
      <c r="G32" s="139"/>
    </row>
    <row r="33" spans="1:7" ht="18.75" customHeight="1">
      <c r="A33" s="39"/>
      <c r="B33" s="118"/>
      <c r="C33" s="33" t="s">
        <v>64</v>
      </c>
      <c r="D33" s="118">
        <f>D7+D19++D24+D29</f>
        <v>4106.139999999999</v>
      </c>
      <c r="G33" s="139"/>
    </row>
    <row r="34" spans="1:7" ht="21" customHeight="1">
      <c r="A34" s="39"/>
      <c r="B34" s="118"/>
      <c r="C34" s="120" t="s">
        <v>21</v>
      </c>
      <c r="D34" s="118"/>
      <c r="G34" s="139"/>
    </row>
    <row r="35" spans="1:7" ht="21" customHeight="1">
      <c r="A35" s="39"/>
      <c r="B35" s="118"/>
      <c r="C35" s="120"/>
      <c r="D35" s="118"/>
      <c r="G35" s="139"/>
    </row>
    <row r="36" spans="1:7" ht="21" customHeight="1">
      <c r="A36" s="22" t="s">
        <v>65</v>
      </c>
      <c r="B36" s="118">
        <v>4106.14</v>
      </c>
      <c r="C36" s="22" t="s">
        <v>66</v>
      </c>
      <c r="D36" s="118">
        <v>4106.14</v>
      </c>
      <c r="F36" s="139"/>
      <c r="G36" s="139"/>
    </row>
    <row r="37" spans="1:4" ht="33" customHeight="1">
      <c r="A37" s="142" t="s">
        <v>67</v>
      </c>
      <c r="B37" s="142"/>
      <c r="C37" s="142"/>
      <c r="D37" s="142"/>
    </row>
    <row r="38" ht="19.5" customHeight="1">
      <c r="A38" s="74"/>
    </row>
  </sheetData>
  <sheetProtection/>
  <mergeCells count="1">
    <mergeCell ref="A37:D37"/>
  </mergeCells>
  <printOptions/>
  <pageMargins left="0.8600000000000001" right="0.75" top="0.42" bottom="0.17" header="0.42" footer="0.18"/>
  <pageSetup fitToHeight="1" fitToWidth="1" horizontalDpi="1200" verticalDpi="12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1" sqref="A1:IV65536"/>
    </sheetView>
  </sheetViews>
  <sheetFormatPr defaultColWidth="9.00390625" defaultRowHeight="14.25"/>
  <cols>
    <col min="1" max="1" width="15.50390625" style="74" customWidth="1"/>
    <col min="2" max="2" width="9.50390625" style="74" bestFit="1" customWidth="1"/>
    <col min="3" max="5" width="9.00390625" style="74" customWidth="1"/>
    <col min="6" max="6" width="8.375" style="74" customWidth="1"/>
    <col min="7" max="7" width="9.00390625" style="74" customWidth="1"/>
    <col min="8" max="8" width="8.50390625" style="74" customWidth="1"/>
    <col min="9" max="9" width="8.625" style="74" customWidth="1"/>
    <col min="10" max="12" width="9.00390625" style="74" customWidth="1"/>
    <col min="13" max="13" width="9.875" style="74" customWidth="1"/>
    <col min="14" max="16384" width="9.00390625" style="74" customWidth="1"/>
  </cols>
  <sheetData>
    <row r="1" ht="14.25">
      <c r="A1" s="48"/>
    </row>
    <row r="2" spans="1:13" ht="14.25">
      <c r="A2" s="104"/>
      <c r="C2" s="130"/>
      <c r="K2" s="108" t="s">
        <v>68</v>
      </c>
      <c r="L2" s="130"/>
      <c r="M2" s="130"/>
    </row>
    <row r="3" spans="1:13" ht="30" customHeight="1">
      <c r="A3" s="131" t="s">
        <v>69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79"/>
    </row>
    <row r="4" spans="1:13" ht="16.5" customHeight="1">
      <c r="A4" s="132" t="s">
        <v>3</v>
      </c>
      <c r="B4" s="132"/>
      <c r="C4" s="133"/>
      <c r="D4" s="133"/>
      <c r="E4" s="133"/>
      <c r="F4" s="133"/>
      <c r="G4" s="133"/>
      <c r="H4" s="133"/>
      <c r="I4" s="133"/>
      <c r="J4" s="133"/>
      <c r="K4" s="136" t="s">
        <v>4</v>
      </c>
      <c r="L4" s="137"/>
      <c r="M4" s="138"/>
    </row>
    <row r="5" spans="1:13" ht="52.5" customHeight="1">
      <c r="A5" s="134" t="s">
        <v>70</v>
      </c>
      <c r="B5" s="64" t="s">
        <v>19</v>
      </c>
      <c r="C5" s="64" t="s">
        <v>71</v>
      </c>
      <c r="D5" s="64" t="s">
        <v>72</v>
      </c>
      <c r="E5" s="135" t="s">
        <v>73</v>
      </c>
      <c r="F5" s="115" t="s">
        <v>74</v>
      </c>
      <c r="G5" s="115" t="s">
        <v>75</v>
      </c>
      <c r="H5" s="115" t="s">
        <v>14</v>
      </c>
      <c r="I5" s="115" t="s">
        <v>76</v>
      </c>
      <c r="J5" s="115" t="s">
        <v>77</v>
      </c>
      <c r="K5" s="115" t="s">
        <v>78</v>
      </c>
      <c r="L5" s="115" t="s">
        <v>79</v>
      </c>
      <c r="M5" s="115" t="s">
        <v>18</v>
      </c>
    </row>
    <row r="6" spans="1:13" ht="21" customHeight="1">
      <c r="A6" s="7" t="s">
        <v>16</v>
      </c>
      <c r="B6" s="9">
        <v>4106.14</v>
      </c>
      <c r="C6" s="9">
        <v>4106.14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1" customHeight="1">
      <c r="A7" s="9" t="s">
        <v>80</v>
      </c>
      <c r="B7" s="9">
        <v>4106.14</v>
      </c>
      <c r="C7" s="9">
        <v>4106.14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1" customHeight="1">
      <c r="A8" s="9" t="s">
        <v>81</v>
      </c>
      <c r="B8" s="9">
        <v>4106.14</v>
      </c>
      <c r="C8" s="9">
        <v>4106.14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2" ht="14.25">
      <c r="A18" s="129"/>
      <c r="B18" s="129"/>
    </row>
  </sheetData>
  <sheetProtection/>
  <mergeCells count="5">
    <mergeCell ref="K2:M2"/>
    <mergeCell ref="A3:M3"/>
    <mergeCell ref="A4:B4"/>
    <mergeCell ref="K4:M4"/>
    <mergeCell ref="A18:B18"/>
  </mergeCells>
  <printOptions/>
  <pageMargins left="0.8600000000000001" right="0.75" top="0.42" bottom="0.17" header="0.42" footer="0.18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9" sqref="B9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6.625" style="0" customWidth="1"/>
    <col min="8" max="8" width="12.50390625" style="0" customWidth="1"/>
  </cols>
  <sheetData>
    <row r="1" ht="14.25">
      <c r="A1" s="48"/>
    </row>
    <row r="2" ht="14.25">
      <c r="H2" s="2" t="s">
        <v>82</v>
      </c>
    </row>
    <row r="3" spans="1:8" ht="29.25" customHeight="1">
      <c r="A3" s="123" t="s">
        <v>83</v>
      </c>
      <c r="B3" s="124"/>
      <c r="C3" s="124"/>
      <c r="D3" s="124"/>
      <c r="E3" s="124"/>
      <c r="F3" s="124"/>
      <c r="G3" s="124"/>
      <c r="H3" s="124"/>
    </row>
    <row r="4" spans="1:8" ht="27" customHeight="1">
      <c r="A4" s="125" t="s">
        <v>3</v>
      </c>
      <c r="B4" s="125"/>
      <c r="C4" s="126"/>
      <c r="D4" s="126"/>
      <c r="E4" s="126"/>
      <c r="F4" s="126"/>
      <c r="G4" s="126"/>
      <c r="H4" s="127" t="s">
        <v>4</v>
      </c>
    </row>
    <row r="5" spans="1:8" ht="14.25" customHeight="1">
      <c r="A5" s="128" t="s">
        <v>70</v>
      </c>
      <c r="B5" s="64" t="s">
        <v>19</v>
      </c>
      <c r="C5" s="57" t="s">
        <v>84</v>
      </c>
      <c r="D5" s="31"/>
      <c r="E5" s="64" t="s">
        <v>85</v>
      </c>
      <c r="F5" s="64" t="s">
        <v>86</v>
      </c>
      <c r="G5" s="64" t="s">
        <v>87</v>
      </c>
      <c r="H5" s="64" t="s">
        <v>88</v>
      </c>
    </row>
    <row r="6" spans="1:8" ht="21.75" customHeight="1">
      <c r="A6" s="27"/>
      <c r="B6" s="64"/>
      <c r="C6" s="64" t="s">
        <v>89</v>
      </c>
      <c r="D6" s="64" t="s">
        <v>90</v>
      </c>
      <c r="E6" s="7"/>
      <c r="F6" s="7"/>
      <c r="G6" s="7"/>
      <c r="H6" s="7"/>
    </row>
    <row r="7" spans="1:8" ht="14.25">
      <c r="A7" s="7" t="s">
        <v>16</v>
      </c>
      <c r="B7" s="7">
        <f>C7+D7+E7</f>
        <v>4106.14</v>
      </c>
      <c r="C7" s="62">
        <v>3180.4</v>
      </c>
      <c r="D7" s="7">
        <v>230.14</v>
      </c>
      <c r="E7" s="7">
        <v>695.6</v>
      </c>
      <c r="F7" s="7"/>
      <c r="G7" s="7"/>
      <c r="H7" s="7"/>
    </row>
    <row r="8" spans="1:8" ht="14.25">
      <c r="A8" s="34" t="s">
        <v>80</v>
      </c>
      <c r="B8" s="7">
        <f>C8+D8+E8</f>
        <v>4106.14</v>
      </c>
      <c r="C8" s="62">
        <v>3180.4</v>
      </c>
      <c r="D8" s="7">
        <v>230.14</v>
      </c>
      <c r="E8" s="7">
        <v>695.6</v>
      </c>
      <c r="F8" s="7"/>
      <c r="G8" s="7"/>
      <c r="H8" s="7"/>
    </row>
    <row r="9" spans="1:8" ht="14.25">
      <c r="A9" s="7" t="s">
        <v>91</v>
      </c>
      <c r="B9" s="7">
        <f>C9+D9+E9</f>
        <v>4106.14</v>
      </c>
      <c r="C9" s="62">
        <v>3180.4</v>
      </c>
      <c r="D9" s="7">
        <v>230.14</v>
      </c>
      <c r="E9" s="7">
        <v>695.6</v>
      </c>
      <c r="F9" s="7"/>
      <c r="G9" s="7"/>
      <c r="H9" s="7"/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129"/>
      <c r="B27" s="129"/>
      <c r="C27" s="129"/>
      <c r="D27" s="129"/>
      <c r="E27" s="5"/>
      <c r="F27" s="5"/>
      <c r="G27" s="5"/>
      <c r="H27" s="5"/>
    </row>
  </sheetData>
  <sheetProtection/>
  <mergeCells count="10">
    <mergeCell ref="A3:H3"/>
    <mergeCell ref="A4:B4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8600000000000001" right="0.75" top="0.42" bottom="0.17" header="0.42" footer="0.18"/>
  <pageSetup fitToHeight="1" fitToWidth="1"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7">
      <selection activeCell="D37" sqref="D37"/>
    </sheetView>
  </sheetViews>
  <sheetFormatPr defaultColWidth="9.00390625" defaultRowHeight="14.25"/>
  <cols>
    <col min="1" max="1" width="25.00390625" style="74" customWidth="1"/>
    <col min="2" max="2" width="33.625" style="74" customWidth="1"/>
    <col min="3" max="3" width="35.625" style="74" customWidth="1"/>
    <col min="4" max="4" width="27.625" style="103" customWidth="1"/>
    <col min="5" max="16384" width="9.00390625" style="74" customWidth="1"/>
  </cols>
  <sheetData>
    <row r="1" ht="14.25">
      <c r="A1" s="48"/>
    </row>
    <row r="2" spans="1:4" ht="14.25">
      <c r="A2" s="104"/>
      <c r="D2" s="105" t="s">
        <v>92</v>
      </c>
    </row>
    <row r="3" spans="1:4" ht="27">
      <c r="A3" s="106" t="s">
        <v>93</v>
      </c>
      <c r="B3" s="106"/>
      <c r="C3" s="107"/>
      <c r="D3" s="108"/>
    </row>
    <row r="4" spans="1:4" ht="14.25">
      <c r="A4" s="109" t="s">
        <v>3</v>
      </c>
      <c r="B4" s="6"/>
      <c r="C4" s="6"/>
      <c r="D4" s="72" t="s">
        <v>4</v>
      </c>
    </row>
    <row r="5" spans="1:4" ht="14.25">
      <c r="A5" s="110" t="s">
        <v>5</v>
      </c>
      <c r="B5" s="111"/>
      <c r="C5" s="110" t="s">
        <v>6</v>
      </c>
      <c r="D5" s="112"/>
    </row>
    <row r="6" spans="1:4" ht="33" customHeight="1">
      <c r="A6" s="113" t="s">
        <v>7</v>
      </c>
      <c r="B6" s="113" t="s">
        <v>8</v>
      </c>
      <c r="C6" s="113" t="s">
        <v>7</v>
      </c>
      <c r="D6" s="113" t="s">
        <v>8</v>
      </c>
    </row>
    <row r="7" spans="1:4" ht="14.25">
      <c r="A7" s="39" t="s">
        <v>94</v>
      </c>
      <c r="B7" s="114">
        <v>4106.14</v>
      </c>
      <c r="C7" s="34" t="s">
        <v>95</v>
      </c>
      <c r="D7" s="114">
        <f>D8+D20+D25+D30</f>
        <v>4106.139999999999</v>
      </c>
    </row>
    <row r="8" spans="1:4" ht="14.25">
      <c r="A8" s="9" t="s">
        <v>96</v>
      </c>
      <c r="B8" s="114">
        <v>4106.14</v>
      </c>
      <c r="C8" s="34" t="s">
        <v>97</v>
      </c>
      <c r="D8" s="114">
        <f>D9</f>
        <v>3281.0199999999995</v>
      </c>
    </row>
    <row r="9" spans="1:4" ht="14.25">
      <c r="A9" s="9" t="s">
        <v>98</v>
      </c>
      <c r="B9" s="114"/>
      <c r="C9" s="34" t="s">
        <v>24</v>
      </c>
      <c r="D9" s="114">
        <f>SUM(D10:D19)</f>
        <v>3281.0199999999995</v>
      </c>
    </row>
    <row r="10" spans="1:4" ht="14.25">
      <c r="A10" s="39" t="s">
        <v>99</v>
      </c>
      <c r="B10" s="114"/>
      <c r="C10" s="34" t="s">
        <v>26</v>
      </c>
      <c r="D10" s="114">
        <v>2585.42</v>
      </c>
    </row>
    <row r="11" spans="1:4" ht="14.25">
      <c r="A11" s="115"/>
      <c r="B11" s="114"/>
      <c r="C11" s="34" t="s">
        <v>28</v>
      </c>
      <c r="D11" s="114">
        <v>2.45</v>
      </c>
    </row>
    <row r="12" spans="1:4" ht="14.25">
      <c r="A12" s="115"/>
      <c r="B12" s="116"/>
      <c r="C12" s="34" t="s">
        <v>30</v>
      </c>
      <c r="D12" s="114">
        <v>30.4</v>
      </c>
    </row>
    <row r="13" spans="1:4" ht="14.25">
      <c r="A13" s="117"/>
      <c r="B13" s="116"/>
      <c r="C13" s="34" t="s">
        <v>32</v>
      </c>
      <c r="D13" s="114">
        <v>118</v>
      </c>
    </row>
    <row r="14" spans="1:4" ht="14.25">
      <c r="A14" s="117"/>
      <c r="B14" s="116"/>
      <c r="C14" s="34" t="s">
        <v>34</v>
      </c>
      <c r="D14" s="114">
        <v>103.7</v>
      </c>
    </row>
    <row r="15" spans="1:4" ht="14.25">
      <c r="A15" s="22"/>
      <c r="B15" s="118"/>
      <c r="C15" s="34" t="s">
        <v>36</v>
      </c>
      <c r="D15" s="114">
        <v>321.75</v>
      </c>
    </row>
    <row r="16" spans="1:4" ht="14.25">
      <c r="A16" s="39"/>
      <c r="B16" s="118"/>
      <c r="C16" s="34" t="s">
        <v>38</v>
      </c>
      <c r="D16" s="114">
        <v>92</v>
      </c>
    </row>
    <row r="17" spans="1:4" ht="14.25">
      <c r="A17" s="39"/>
      <c r="B17" s="118"/>
      <c r="C17" s="34" t="s">
        <v>40</v>
      </c>
      <c r="D17" s="114">
        <v>14.6</v>
      </c>
    </row>
    <row r="18" spans="1:4" ht="14.25">
      <c r="A18" s="39"/>
      <c r="B18" s="118"/>
      <c r="C18" s="34" t="s">
        <v>42</v>
      </c>
      <c r="D18" s="114">
        <v>10</v>
      </c>
    </row>
    <row r="19" spans="1:4" ht="14.25">
      <c r="A19" s="39"/>
      <c r="B19" s="118"/>
      <c r="C19" s="34" t="s">
        <v>44</v>
      </c>
      <c r="D19" s="114">
        <v>2.7</v>
      </c>
    </row>
    <row r="20" spans="1:4" ht="14.25">
      <c r="A20" s="39"/>
      <c r="B20" s="118"/>
      <c r="C20" s="34" t="s">
        <v>100</v>
      </c>
      <c r="D20" s="114">
        <f>D21</f>
        <v>275.87</v>
      </c>
    </row>
    <row r="21" spans="1:4" ht="14.25">
      <c r="A21" s="39"/>
      <c r="B21" s="118"/>
      <c r="C21" s="34" t="s">
        <v>48</v>
      </c>
      <c r="D21" s="114">
        <f>SUM(D22:D24)</f>
        <v>275.87</v>
      </c>
    </row>
    <row r="22" spans="1:4" ht="14.25">
      <c r="A22" s="39"/>
      <c r="B22" s="118"/>
      <c r="C22" s="34" t="s">
        <v>50</v>
      </c>
      <c r="D22" s="114">
        <v>23.69</v>
      </c>
    </row>
    <row r="23" spans="1:4" ht="14.25">
      <c r="A23" s="39"/>
      <c r="B23" s="118"/>
      <c r="C23" s="34" t="s">
        <v>52</v>
      </c>
      <c r="D23" s="114">
        <v>168.12</v>
      </c>
    </row>
    <row r="24" spans="1:4" ht="14.25">
      <c r="A24" s="39"/>
      <c r="B24" s="118"/>
      <c r="C24" s="34" t="s">
        <v>54</v>
      </c>
      <c r="D24" s="114">
        <v>84.06</v>
      </c>
    </row>
    <row r="25" spans="1:4" ht="14.25">
      <c r="A25" s="39"/>
      <c r="B25" s="118"/>
      <c r="C25" s="34" t="s">
        <v>101</v>
      </c>
      <c r="D25" s="114">
        <f>D26</f>
        <v>83.83</v>
      </c>
    </row>
    <row r="26" spans="1:4" ht="14.25">
      <c r="A26" s="39"/>
      <c r="B26" s="118"/>
      <c r="C26" s="34" t="s">
        <v>56</v>
      </c>
      <c r="D26" s="114">
        <f>SUM(D27:D29)</f>
        <v>83.83</v>
      </c>
    </row>
    <row r="27" spans="1:4" ht="14.25">
      <c r="A27" s="39"/>
      <c r="B27" s="118"/>
      <c r="C27" s="34" t="s">
        <v>57</v>
      </c>
      <c r="D27" s="114">
        <v>56.09</v>
      </c>
    </row>
    <row r="28" spans="1:4" ht="14.25">
      <c r="A28" s="39"/>
      <c r="B28" s="118"/>
      <c r="C28" s="34" t="s">
        <v>58</v>
      </c>
      <c r="D28" s="114">
        <v>3.08</v>
      </c>
    </row>
    <row r="29" spans="1:4" ht="14.25">
      <c r="A29" s="39"/>
      <c r="B29" s="118"/>
      <c r="C29" s="34" t="s">
        <v>59</v>
      </c>
      <c r="D29" s="114">
        <v>24.66</v>
      </c>
    </row>
    <row r="30" spans="1:4" ht="14.25">
      <c r="A30" s="39"/>
      <c r="B30" s="118"/>
      <c r="C30" s="34" t="s">
        <v>102</v>
      </c>
      <c r="D30" s="114">
        <f>D31</f>
        <v>465.42</v>
      </c>
    </row>
    <row r="31" spans="1:4" ht="14.25">
      <c r="A31" s="39"/>
      <c r="B31" s="118"/>
      <c r="C31" s="34" t="s">
        <v>61</v>
      </c>
      <c r="D31" s="114">
        <f>SUM(D32:D33)</f>
        <v>465.42</v>
      </c>
    </row>
    <row r="32" spans="1:4" ht="14.25">
      <c r="A32" s="39"/>
      <c r="B32" s="118"/>
      <c r="C32" s="34" t="s">
        <v>62</v>
      </c>
      <c r="D32" s="114">
        <v>232.71</v>
      </c>
    </row>
    <row r="33" spans="1:4" ht="14.25">
      <c r="A33" s="39"/>
      <c r="B33" s="118"/>
      <c r="C33" s="98" t="s">
        <v>63</v>
      </c>
      <c r="D33" s="114">
        <v>232.71</v>
      </c>
    </row>
    <row r="34" spans="1:4" ht="14.25">
      <c r="A34" s="115" t="s">
        <v>103</v>
      </c>
      <c r="B34" s="118"/>
      <c r="C34" s="34" t="s">
        <v>104</v>
      </c>
      <c r="D34" s="116"/>
    </row>
    <row r="35" spans="1:4" ht="14.25">
      <c r="A35" s="119" t="s">
        <v>96</v>
      </c>
      <c r="B35" s="118"/>
      <c r="C35" s="120"/>
      <c r="D35" s="121"/>
    </row>
    <row r="36" spans="1:4" ht="14.25">
      <c r="A36" s="119" t="s">
        <v>105</v>
      </c>
      <c r="B36" s="118"/>
      <c r="C36" s="120"/>
      <c r="D36" s="121"/>
    </row>
    <row r="37" spans="1:4" ht="14.25">
      <c r="A37" s="39" t="s">
        <v>99</v>
      </c>
      <c r="B37" s="118"/>
      <c r="C37" s="120"/>
      <c r="D37" s="121"/>
    </row>
    <row r="38" spans="1:4" ht="14.25">
      <c r="A38" s="39"/>
      <c r="B38" s="122"/>
      <c r="C38" s="120"/>
      <c r="D38" s="121"/>
    </row>
    <row r="39" spans="1:4" ht="14.25">
      <c r="A39" s="39" t="s">
        <v>106</v>
      </c>
      <c r="B39" s="122"/>
      <c r="C39" s="120"/>
      <c r="D39" s="121"/>
    </row>
    <row r="40" spans="1:4" ht="14.25">
      <c r="A40" s="22" t="s">
        <v>65</v>
      </c>
      <c r="B40" s="118">
        <v>4106.14</v>
      </c>
      <c r="C40" s="22" t="s">
        <v>66</v>
      </c>
      <c r="D40" s="118">
        <v>4106.14</v>
      </c>
    </row>
    <row r="42" spans="1:2" ht="14.25">
      <c r="A42" s="6" t="s">
        <v>107</v>
      </c>
      <c r="B42" s="6"/>
    </row>
  </sheetData>
  <sheetProtection/>
  <printOptions/>
  <pageMargins left="0.8600000000000001" right="0.75" top="0.42" bottom="0.17" header="0.42" footer="0.18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1"/>
  <sheetViews>
    <sheetView tabSelected="1" workbookViewId="0" topLeftCell="A1">
      <selection activeCell="D16" sqref="D16"/>
    </sheetView>
  </sheetViews>
  <sheetFormatPr defaultColWidth="6.875" defaultRowHeight="19.5" customHeight="1"/>
  <cols>
    <col min="1" max="1" width="10.375" style="13" customWidth="1"/>
    <col min="2" max="2" width="34.00390625" style="13" customWidth="1"/>
    <col min="3" max="3" width="14.875" style="72" customWidth="1"/>
    <col min="4" max="4" width="13.875" style="14" customWidth="1"/>
    <col min="5" max="5" width="12.50390625" style="14" customWidth="1"/>
    <col min="6" max="6" width="13.625" style="14" customWidth="1"/>
    <col min="7" max="7" width="14.625" style="13" customWidth="1"/>
    <col min="8" max="8" width="14.625" style="73" customWidth="1"/>
    <col min="9" max="244" width="14.625" style="13" customWidth="1"/>
    <col min="245" max="252" width="6.875" style="74" customWidth="1"/>
    <col min="253" max="16384" width="6.875" style="74" customWidth="1"/>
  </cols>
  <sheetData>
    <row r="1" spans="1:8" s="6" customFormat="1" ht="19.5" customHeight="1">
      <c r="A1" s="1"/>
      <c r="B1" s="1"/>
      <c r="C1" s="75"/>
      <c r="D1" s="14"/>
      <c r="E1" s="14"/>
      <c r="F1" s="14"/>
      <c r="G1" s="13"/>
      <c r="H1" s="73"/>
    </row>
    <row r="2" spans="1:8" s="6" customFormat="1" ht="18.75" customHeight="1">
      <c r="A2" s="1"/>
      <c r="B2" s="1"/>
      <c r="C2" s="75"/>
      <c r="D2" s="14"/>
      <c r="E2" s="14"/>
      <c r="G2" s="13"/>
      <c r="H2" s="76" t="s">
        <v>108</v>
      </c>
    </row>
    <row r="3" spans="1:244" s="11" customFormat="1" ht="24" customHeight="1">
      <c r="A3" s="16" t="s">
        <v>109</v>
      </c>
      <c r="B3" s="77"/>
      <c r="C3" s="78"/>
      <c r="D3" s="77"/>
      <c r="E3" s="77"/>
      <c r="F3" s="77"/>
      <c r="G3" s="79"/>
      <c r="H3" s="8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8" ht="19.5" customHeight="1">
      <c r="A4" s="20" t="s">
        <v>3</v>
      </c>
      <c r="B4" s="20"/>
      <c r="C4" s="81"/>
      <c r="D4" s="21"/>
      <c r="E4" s="21"/>
      <c r="H4" s="82" t="s">
        <v>4</v>
      </c>
    </row>
    <row r="5" spans="1:8" ht="19.5" customHeight="1">
      <c r="A5" s="22" t="s">
        <v>110</v>
      </c>
      <c r="B5" s="83"/>
      <c r="C5" s="84" t="s">
        <v>111</v>
      </c>
      <c r="D5" s="24" t="s">
        <v>112</v>
      </c>
      <c r="E5" s="85"/>
      <c r="F5" s="86"/>
      <c r="G5" s="24" t="s">
        <v>113</v>
      </c>
      <c r="H5" s="87"/>
    </row>
    <row r="6" spans="1:8" s="12" customFormat="1" ht="23.25" customHeight="1">
      <c r="A6" s="27" t="s">
        <v>114</v>
      </c>
      <c r="B6" s="28" t="s">
        <v>115</v>
      </c>
      <c r="C6" s="88"/>
      <c r="D6" s="29" t="s">
        <v>16</v>
      </c>
      <c r="E6" s="29" t="s">
        <v>84</v>
      </c>
      <c r="F6" s="29" t="s">
        <v>85</v>
      </c>
      <c r="G6" s="29" t="s">
        <v>116</v>
      </c>
      <c r="H6" s="89" t="s">
        <v>117</v>
      </c>
    </row>
    <row r="7" spans="1:8" s="12" customFormat="1" ht="21" customHeight="1">
      <c r="A7" s="30" t="s">
        <v>16</v>
      </c>
      <c r="B7" s="31"/>
      <c r="C7" s="90">
        <f>C11+C23+C26+C31+C36+C8</f>
        <v>4240.16</v>
      </c>
      <c r="D7" s="91">
        <f>D8+D11+D23+D26+D31+D36</f>
        <v>4106.139999999999</v>
      </c>
      <c r="E7" s="32">
        <f>E11+E26+E31+E36</f>
        <v>3410.54</v>
      </c>
      <c r="F7" s="32">
        <f>F11</f>
        <v>695.6</v>
      </c>
      <c r="G7" s="64">
        <f>D7-C7</f>
        <v>-134.02000000000044</v>
      </c>
      <c r="H7" s="92">
        <f>G7/C7</f>
        <v>-0.031607297837817544</v>
      </c>
    </row>
    <row r="8" spans="1:8" s="12" customFormat="1" ht="21" customHeight="1">
      <c r="A8" s="36">
        <v>201</v>
      </c>
      <c r="B8" s="34" t="s">
        <v>118</v>
      </c>
      <c r="C8" s="91">
        <v>12.75</v>
      </c>
      <c r="D8" s="91">
        <v>0</v>
      </c>
      <c r="E8" s="32"/>
      <c r="F8" s="32"/>
      <c r="G8" s="64">
        <f aca="true" t="shared" si="0" ref="G8:G39">D8-C8</f>
        <v>-12.75</v>
      </c>
      <c r="H8" s="92">
        <f aca="true" t="shared" si="1" ref="H8:H17">G8/C8</f>
        <v>-1</v>
      </c>
    </row>
    <row r="9" spans="1:8" s="12" customFormat="1" ht="21" customHeight="1">
      <c r="A9" s="36" t="s">
        <v>119</v>
      </c>
      <c r="B9" s="34" t="s">
        <v>120</v>
      </c>
      <c r="C9" s="91">
        <v>12.75</v>
      </c>
      <c r="D9" s="91">
        <v>0</v>
      </c>
      <c r="E9" s="32"/>
      <c r="F9" s="32"/>
      <c r="G9" s="64">
        <f t="shared" si="0"/>
        <v>-12.75</v>
      </c>
      <c r="H9" s="92">
        <f t="shared" si="1"/>
        <v>-1</v>
      </c>
    </row>
    <row r="10" spans="1:8" s="12" customFormat="1" ht="21" customHeight="1">
      <c r="A10" s="36" t="s">
        <v>121</v>
      </c>
      <c r="B10" s="34" t="s">
        <v>122</v>
      </c>
      <c r="C10" s="91">
        <v>12.75</v>
      </c>
      <c r="D10" s="91">
        <v>0</v>
      </c>
      <c r="E10" s="32"/>
      <c r="F10" s="32"/>
      <c r="G10" s="64">
        <f t="shared" si="0"/>
        <v>-12.75</v>
      </c>
      <c r="H10" s="92">
        <f t="shared" si="1"/>
        <v>-1</v>
      </c>
    </row>
    <row r="11" spans="1:8" ht="21" customHeight="1">
      <c r="A11" s="93">
        <v>204</v>
      </c>
      <c r="B11" s="34" t="s">
        <v>10</v>
      </c>
      <c r="C11" s="91">
        <f>C12</f>
        <v>3360.17</v>
      </c>
      <c r="D11" s="94">
        <f>D12</f>
        <v>3281.0199999999995</v>
      </c>
      <c r="E11" s="94">
        <f>E12</f>
        <v>2585.42</v>
      </c>
      <c r="F11" s="94">
        <f>F12</f>
        <v>695.6</v>
      </c>
      <c r="G11" s="64">
        <f t="shared" si="0"/>
        <v>-79.15000000000055</v>
      </c>
      <c r="H11" s="92">
        <f t="shared" si="1"/>
        <v>-0.023555355830211133</v>
      </c>
    </row>
    <row r="12" spans="1:8" ht="21" customHeight="1">
      <c r="A12" s="36" t="s">
        <v>123</v>
      </c>
      <c r="B12" s="34" t="s">
        <v>24</v>
      </c>
      <c r="C12" s="91">
        <f>SUM(C13:C22)</f>
        <v>3360.17</v>
      </c>
      <c r="D12" s="94">
        <f>SUM(D13:D22)</f>
        <v>3281.0199999999995</v>
      </c>
      <c r="E12" s="94">
        <f>SUM(E13:E22)</f>
        <v>2585.42</v>
      </c>
      <c r="F12" s="94">
        <f>SUM(F13:F22)</f>
        <v>695.6</v>
      </c>
      <c r="G12" s="64">
        <f t="shared" si="0"/>
        <v>-79.15000000000055</v>
      </c>
      <c r="H12" s="92">
        <f t="shared" si="1"/>
        <v>-0.023555355830211133</v>
      </c>
    </row>
    <row r="13" spans="1:8" ht="21" customHeight="1">
      <c r="A13" s="36" t="s">
        <v>124</v>
      </c>
      <c r="B13" s="34" t="s">
        <v>26</v>
      </c>
      <c r="C13" s="91">
        <v>2736.44</v>
      </c>
      <c r="D13" s="94">
        <v>2585.42</v>
      </c>
      <c r="E13" s="94">
        <v>2585.42</v>
      </c>
      <c r="F13" s="38"/>
      <c r="G13" s="64">
        <f t="shared" si="0"/>
        <v>-151.01999999999998</v>
      </c>
      <c r="H13" s="92">
        <f t="shared" si="1"/>
        <v>-0.055188493078598466</v>
      </c>
    </row>
    <row r="14" spans="1:8" ht="21" customHeight="1">
      <c r="A14" s="36" t="s">
        <v>125</v>
      </c>
      <c r="B14" s="34" t="s">
        <v>28</v>
      </c>
      <c r="C14" s="91">
        <v>5.63</v>
      </c>
      <c r="D14" s="94">
        <v>2.45</v>
      </c>
      <c r="E14" s="38"/>
      <c r="F14" s="38">
        <v>2.45</v>
      </c>
      <c r="G14" s="64">
        <f t="shared" si="0"/>
        <v>-3.1799999999999997</v>
      </c>
      <c r="H14" s="92">
        <f t="shared" si="1"/>
        <v>-0.5648312611012433</v>
      </c>
    </row>
    <row r="15" spans="1:8" ht="21" customHeight="1">
      <c r="A15" s="36" t="s">
        <v>126</v>
      </c>
      <c r="B15" s="34" t="s">
        <v>30</v>
      </c>
      <c r="C15" s="91">
        <v>52.11</v>
      </c>
      <c r="D15" s="94">
        <v>30.4</v>
      </c>
      <c r="E15" s="40"/>
      <c r="F15" s="40">
        <v>30.4</v>
      </c>
      <c r="G15" s="64">
        <f t="shared" si="0"/>
        <v>-21.71</v>
      </c>
      <c r="H15" s="92">
        <f t="shared" si="1"/>
        <v>-0.4166186912300902</v>
      </c>
    </row>
    <row r="16" spans="1:8" ht="21" customHeight="1">
      <c r="A16" s="36" t="s">
        <v>127</v>
      </c>
      <c r="B16" s="34" t="s">
        <v>32</v>
      </c>
      <c r="C16" s="91">
        <v>87.23</v>
      </c>
      <c r="D16" s="91">
        <v>118</v>
      </c>
      <c r="E16" s="40"/>
      <c r="F16" s="40">
        <v>118</v>
      </c>
      <c r="G16" s="64">
        <f t="shared" si="0"/>
        <v>30.769999999999996</v>
      </c>
      <c r="H16" s="92">
        <f t="shared" si="1"/>
        <v>0.35274561504069696</v>
      </c>
    </row>
    <row r="17" spans="1:8" ht="21" customHeight="1">
      <c r="A17" s="36" t="s">
        <v>128</v>
      </c>
      <c r="B17" s="34" t="s">
        <v>34</v>
      </c>
      <c r="C17" s="91">
        <v>90.04</v>
      </c>
      <c r="D17" s="91">
        <v>103.7</v>
      </c>
      <c r="E17" s="40"/>
      <c r="F17" s="40">
        <v>103.7</v>
      </c>
      <c r="G17" s="64">
        <f t="shared" si="0"/>
        <v>13.659999999999997</v>
      </c>
      <c r="H17" s="92">
        <f t="shared" si="1"/>
        <v>0.151710350955131</v>
      </c>
    </row>
    <row r="18" spans="1:8" ht="21" customHeight="1">
      <c r="A18" s="36" t="s">
        <v>129</v>
      </c>
      <c r="B18" s="34" t="s">
        <v>36</v>
      </c>
      <c r="C18" s="91">
        <v>270.01</v>
      </c>
      <c r="D18" s="91">
        <v>321.75</v>
      </c>
      <c r="E18" s="40"/>
      <c r="F18" s="40">
        <v>321.75</v>
      </c>
      <c r="G18" s="64">
        <f t="shared" si="0"/>
        <v>51.74000000000001</v>
      </c>
      <c r="H18" s="92">
        <f aca="true" t="shared" si="2" ref="H18:H29">G18/C18</f>
        <v>0.19162253249879638</v>
      </c>
    </row>
    <row r="19" spans="1:8" ht="21" customHeight="1">
      <c r="A19" s="36" t="s">
        <v>130</v>
      </c>
      <c r="B19" s="34" t="s">
        <v>38</v>
      </c>
      <c r="C19" s="91">
        <v>68.56</v>
      </c>
      <c r="D19" s="91">
        <v>92</v>
      </c>
      <c r="E19" s="40"/>
      <c r="F19" s="40">
        <v>92</v>
      </c>
      <c r="G19" s="64">
        <f t="shared" si="0"/>
        <v>23.439999999999998</v>
      </c>
      <c r="H19" s="92">
        <f t="shared" si="2"/>
        <v>0.3418903150525087</v>
      </c>
    </row>
    <row r="20" spans="1:8" ht="21" customHeight="1">
      <c r="A20" s="36" t="s">
        <v>131</v>
      </c>
      <c r="B20" s="34" t="s">
        <v>40</v>
      </c>
      <c r="C20" s="91">
        <v>12</v>
      </c>
      <c r="D20" s="91">
        <v>14.6</v>
      </c>
      <c r="E20" s="40"/>
      <c r="F20" s="40">
        <v>14.6</v>
      </c>
      <c r="G20" s="64">
        <f t="shared" si="0"/>
        <v>2.5999999999999996</v>
      </c>
      <c r="H20" s="92">
        <f t="shared" si="2"/>
        <v>0.21666666666666665</v>
      </c>
    </row>
    <row r="21" spans="1:8" ht="19.5" customHeight="1">
      <c r="A21" s="36" t="s">
        <v>132</v>
      </c>
      <c r="B21" s="34" t="s">
        <v>42</v>
      </c>
      <c r="C21" s="91">
        <v>31.87</v>
      </c>
      <c r="D21" s="95">
        <v>10</v>
      </c>
      <c r="E21" s="96"/>
      <c r="F21" s="96">
        <v>10</v>
      </c>
      <c r="G21" s="64">
        <f t="shared" si="0"/>
        <v>-21.87</v>
      </c>
      <c r="H21" s="92">
        <f t="shared" si="2"/>
        <v>-0.6862252902416065</v>
      </c>
    </row>
    <row r="22" spans="1:8" ht="19.5" customHeight="1">
      <c r="A22" s="36" t="s">
        <v>133</v>
      </c>
      <c r="B22" s="34" t="s">
        <v>44</v>
      </c>
      <c r="C22" s="91">
        <v>6.28</v>
      </c>
      <c r="D22" s="95">
        <v>2.7</v>
      </c>
      <c r="E22" s="96"/>
      <c r="F22" s="96">
        <v>2.7</v>
      </c>
      <c r="G22" s="64">
        <f t="shared" si="0"/>
        <v>-3.58</v>
      </c>
      <c r="H22" s="92">
        <f t="shared" si="2"/>
        <v>-0.5700636942675159</v>
      </c>
    </row>
    <row r="23" spans="1:8" ht="19.5" customHeight="1">
      <c r="A23" s="36" t="s">
        <v>134</v>
      </c>
      <c r="B23" s="34" t="s">
        <v>135</v>
      </c>
      <c r="C23" s="91">
        <v>5</v>
      </c>
      <c r="D23" s="95">
        <v>0</v>
      </c>
      <c r="E23" s="96"/>
      <c r="F23" s="96">
        <v>0</v>
      </c>
      <c r="G23" s="64">
        <f t="shared" si="0"/>
        <v>-5</v>
      </c>
      <c r="H23" s="92">
        <f t="shared" si="2"/>
        <v>-1</v>
      </c>
    </row>
    <row r="24" spans="1:8" ht="19.5" customHeight="1">
      <c r="A24" s="36" t="s">
        <v>136</v>
      </c>
      <c r="B24" s="34" t="s">
        <v>137</v>
      </c>
      <c r="C24" s="91">
        <v>5</v>
      </c>
      <c r="D24" s="95">
        <v>0</v>
      </c>
      <c r="E24" s="96"/>
      <c r="F24" s="96">
        <v>0</v>
      </c>
      <c r="G24" s="64">
        <f t="shared" si="0"/>
        <v>-5</v>
      </c>
      <c r="H24" s="92">
        <f t="shared" si="2"/>
        <v>-1</v>
      </c>
    </row>
    <row r="25" spans="1:8" ht="19.5" customHeight="1">
      <c r="A25" s="36" t="s">
        <v>138</v>
      </c>
      <c r="B25" s="34" t="s">
        <v>139</v>
      </c>
      <c r="C25" s="91">
        <v>5</v>
      </c>
      <c r="D25" s="95">
        <v>0</v>
      </c>
      <c r="E25" s="96"/>
      <c r="F25" s="96">
        <v>0</v>
      </c>
      <c r="G25" s="64">
        <f t="shared" si="0"/>
        <v>-5</v>
      </c>
      <c r="H25" s="92">
        <f t="shared" si="2"/>
        <v>-1</v>
      </c>
    </row>
    <row r="26" spans="1:8" ht="19.5" customHeight="1">
      <c r="A26" s="36" t="s">
        <v>140</v>
      </c>
      <c r="B26" s="34" t="s">
        <v>141</v>
      </c>
      <c r="C26" s="91">
        <f>C27</f>
        <v>280.47</v>
      </c>
      <c r="D26" s="95">
        <f>D27</f>
        <v>275.87</v>
      </c>
      <c r="E26" s="95">
        <f>E27</f>
        <v>275.87</v>
      </c>
      <c r="F26" s="96"/>
      <c r="G26" s="64">
        <f t="shared" si="0"/>
        <v>-4.600000000000023</v>
      </c>
      <c r="H26" s="92">
        <f t="shared" si="2"/>
        <v>-0.016401041109566163</v>
      </c>
    </row>
    <row r="27" spans="1:8" ht="19.5" customHeight="1">
      <c r="A27" s="36" t="s">
        <v>142</v>
      </c>
      <c r="B27" s="34" t="s">
        <v>48</v>
      </c>
      <c r="C27" s="91">
        <f>SUM(C28:C30)</f>
        <v>280.47</v>
      </c>
      <c r="D27" s="95">
        <f>SUM(D28:D30)</f>
        <v>275.87</v>
      </c>
      <c r="E27" s="95">
        <f>SUM(E28:E30)</f>
        <v>275.87</v>
      </c>
      <c r="F27" s="96"/>
      <c r="G27" s="64">
        <f t="shared" si="0"/>
        <v>-4.600000000000023</v>
      </c>
      <c r="H27" s="92">
        <f t="shared" si="2"/>
        <v>-0.016401041109566163</v>
      </c>
    </row>
    <row r="28" spans="1:8" ht="19.5" customHeight="1">
      <c r="A28" s="36" t="s">
        <v>143</v>
      </c>
      <c r="B28" s="34" t="s">
        <v>50</v>
      </c>
      <c r="C28" s="91">
        <v>33.34</v>
      </c>
      <c r="D28" s="95">
        <v>23.69</v>
      </c>
      <c r="E28" s="95">
        <v>23.69</v>
      </c>
      <c r="F28" s="96"/>
      <c r="G28" s="64">
        <f t="shared" si="0"/>
        <v>-9.650000000000002</v>
      </c>
      <c r="H28" s="92">
        <f t="shared" si="2"/>
        <v>-0.2894421115776845</v>
      </c>
    </row>
    <row r="29" spans="1:8" ht="19.5" customHeight="1">
      <c r="A29" s="36" t="s">
        <v>144</v>
      </c>
      <c r="B29" s="34" t="s">
        <v>52</v>
      </c>
      <c r="C29" s="91">
        <v>165.09</v>
      </c>
      <c r="D29" s="95">
        <v>168.12</v>
      </c>
      <c r="E29" s="95">
        <v>168.12</v>
      </c>
      <c r="F29" s="96"/>
      <c r="G29" s="64">
        <f t="shared" si="0"/>
        <v>3.030000000000001</v>
      </c>
      <c r="H29" s="92">
        <f t="shared" si="2"/>
        <v>0.018353625295293483</v>
      </c>
    </row>
    <row r="30" spans="1:8" ht="19.5" customHeight="1">
      <c r="A30" s="36" t="s">
        <v>145</v>
      </c>
      <c r="B30" s="34" t="s">
        <v>54</v>
      </c>
      <c r="C30" s="91">
        <v>82.04</v>
      </c>
      <c r="D30" s="95">
        <v>84.06</v>
      </c>
      <c r="E30" s="95">
        <v>84.06</v>
      </c>
      <c r="F30" s="96"/>
      <c r="G30" s="64">
        <f t="shared" si="0"/>
        <v>2.019999999999996</v>
      </c>
      <c r="H30" s="92">
        <f aca="true" t="shared" si="3" ref="H30:H39">G30/C30</f>
        <v>0.0246221355436372</v>
      </c>
    </row>
    <row r="31" spans="1:8" ht="19.5" customHeight="1">
      <c r="A31" s="36" t="s">
        <v>146</v>
      </c>
      <c r="B31" s="34" t="s">
        <v>147</v>
      </c>
      <c r="C31" s="91">
        <f>C32</f>
        <v>82.6</v>
      </c>
      <c r="D31" s="95">
        <f>D32</f>
        <v>83.83</v>
      </c>
      <c r="E31" s="95">
        <f>E32</f>
        <v>83.83</v>
      </c>
      <c r="F31" s="96"/>
      <c r="G31" s="64">
        <f t="shared" si="0"/>
        <v>1.230000000000004</v>
      </c>
      <c r="H31" s="92">
        <f t="shared" si="3"/>
        <v>0.014891041162227652</v>
      </c>
    </row>
    <row r="32" spans="1:8" ht="19.5" customHeight="1">
      <c r="A32" s="36" t="s">
        <v>148</v>
      </c>
      <c r="B32" s="34" t="s">
        <v>56</v>
      </c>
      <c r="C32" s="91">
        <f>SUM(C33:C35)</f>
        <v>82.6</v>
      </c>
      <c r="D32" s="95">
        <f>SUM(D33:D35)</f>
        <v>83.83</v>
      </c>
      <c r="E32" s="95">
        <f>SUM(E33:E35)</f>
        <v>83.83</v>
      </c>
      <c r="F32" s="96"/>
      <c r="G32" s="64">
        <f t="shared" si="0"/>
        <v>1.230000000000004</v>
      </c>
      <c r="H32" s="92">
        <f t="shared" si="3"/>
        <v>0.014891041162227652</v>
      </c>
    </row>
    <row r="33" spans="1:8" ht="19.5" customHeight="1">
      <c r="A33" s="36" t="s">
        <v>149</v>
      </c>
      <c r="B33" s="34" t="s">
        <v>57</v>
      </c>
      <c r="C33" s="91">
        <v>54.85</v>
      </c>
      <c r="D33" s="95">
        <v>56.09</v>
      </c>
      <c r="E33" s="95">
        <v>56.09</v>
      </c>
      <c r="F33" s="96"/>
      <c r="G33" s="64">
        <f t="shared" si="0"/>
        <v>1.240000000000002</v>
      </c>
      <c r="H33" s="92">
        <f t="shared" si="3"/>
        <v>0.022607110300820455</v>
      </c>
    </row>
    <row r="34" spans="1:8" ht="19.5" customHeight="1">
      <c r="A34" s="36" t="s">
        <v>150</v>
      </c>
      <c r="B34" s="34" t="s">
        <v>58</v>
      </c>
      <c r="C34" s="91">
        <v>3.04</v>
      </c>
      <c r="D34" s="95">
        <v>3.08</v>
      </c>
      <c r="E34" s="95">
        <v>3.08</v>
      </c>
      <c r="F34" s="96"/>
      <c r="G34" s="64">
        <f t="shared" si="0"/>
        <v>0.040000000000000036</v>
      </c>
      <c r="H34" s="92">
        <f t="shared" si="3"/>
        <v>0.013157894736842117</v>
      </c>
    </row>
    <row r="35" spans="1:8" ht="19.5" customHeight="1">
      <c r="A35" s="36" t="s">
        <v>151</v>
      </c>
      <c r="B35" s="34" t="s">
        <v>59</v>
      </c>
      <c r="C35" s="91">
        <v>24.71</v>
      </c>
      <c r="D35" s="95">
        <v>24.66</v>
      </c>
      <c r="E35" s="95">
        <v>24.66</v>
      </c>
      <c r="F35" s="96"/>
      <c r="G35" s="64">
        <f t="shared" si="0"/>
        <v>-0.05000000000000071</v>
      </c>
      <c r="H35" s="92">
        <f t="shared" si="3"/>
        <v>-0.002023472278429814</v>
      </c>
    </row>
    <row r="36" spans="1:8" ht="19.5" customHeight="1">
      <c r="A36" s="36" t="s">
        <v>152</v>
      </c>
      <c r="B36" s="34" t="s">
        <v>153</v>
      </c>
      <c r="C36" s="91">
        <f>C37</f>
        <v>499.17</v>
      </c>
      <c r="D36" s="95">
        <f>D37</f>
        <v>465.42</v>
      </c>
      <c r="E36" s="95">
        <f>E37</f>
        <v>465.42</v>
      </c>
      <c r="F36" s="96"/>
      <c r="G36" s="64">
        <f t="shared" si="0"/>
        <v>-33.75</v>
      </c>
      <c r="H36" s="92">
        <f t="shared" si="3"/>
        <v>-0.06761223631227838</v>
      </c>
    </row>
    <row r="37" spans="1:8" ht="19.5" customHeight="1">
      <c r="A37" s="36" t="s">
        <v>154</v>
      </c>
      <c r="B37" s="34" t="s">
        <v>61</v>
      </c>
      <c r="C37" s="91">
        <f>C38+C39</f>
        <v>499.17</v>
      </c>
      <c r="D37" s="95">
        <f>SUM(D38:D39)</f>
        <v>465.42</v>
      </c>
      <c r="E37" s="95">
        <f>SUM(E38:E39)</f>
        <v>465.42</v>
      </c>
      <c r="F37" s="96"/>
      <c r="G37" s="64">
        <f t="shared" si="0"/>
        <v>-33.75</v>
      </c>
      <c r="H37" s="92">
        <f t="shared" si="3"/>
        <v>-0.06761223631227838</v>
      </c>
    </row>
    <row r="38" spans="1:8" ht="19.5" customHeight="1">
      <c r="A38" s="36" t="s">
        <v>155</v>
      </c>
      <c r="B38" s="34" t="s">
        <v>62</v>
      </c>
      <c r="C38" s="91">
        <v>249.93</v>
      </c>
      <c r="D38" s="95">
        <v>232.71</v>
      </c>
      <c r="E38" s="95">
        <v>232.71</v>
      </c>
      <c r="F38" s="96"/>
      <c r="G38" s="64">
        <f t="shared" si="0"/>
        <v>-17.22</v>
      </c>
      <c r="H38" s="92">
        <f t="shared" si="3"/>
        <v>-0.06889929180170447</v>
      </c>
    </row>
    <row r="39" spans="1:8" ht="19.5" customHeight="1">
      <c r="A39" s="97" t="s">
        <v>156</v>
      </c>
      <c r="B39" s="98" t="s">
        <v>63</v>
      </c>
      <c r="C39" s="91">
        <v>249.24</v>
      </c>
      <c r="D39" s="95">
        <v>232.71</v>
      </c>
      <c r="E39" s="95">
        <v>232.71</v>
      </c>
      <c r="F39" s="96"/>
      <c r="G39" s="64">
        <f t="shared" si="0"/>
        <v>-16.53</v>
      </c>
      <c r="H39" s="92">
        <f t="shared" si="3"/>
        <v>-0.0663216177178623</v>
      </c>
    </row>
    <row r="40" spans="1:8" ht="19.5" customHeight="1">
      <c r="A40" s="99"/>
      <c r="B40" s="100"/>
      <c r="C40" s="101"/>
      <c r="D40" s="15"/>
      <c r="E40" s="15"/>
      <c r="G40" s="12"/>
      <c r="H40" s="102"/>
    </row>
    <row r="41" ht="19.5" customHeight="1">
      <c r="A41" s="13" t="s">
        <v>107</v>
      </c>
    </row>
  </sheetData>
  <sheetProtection/>
  <mergeCells count="9">
    <mergeCell ref="A1:B1"/>
    <mergeCell ref="A3:H3"/>
    <mergeCell ref="A4:B4"/>
    <mergeCell ref="A5:B5"/>
    <mergeCell ref="D5:F5"/>
    <mergeCell ref="G5:H5"/>
    <mergeCell ref="A7:B7"/>
    <mergeCell ref="A41:B41"/>
    <mergeCell ref="C5:C6"/>
  </mergeCells>
  <printOptions/>
  <pageMargins left="0.8600000000000001" right="0.75" top="0.42" bottom="0.17" header="0.42" footer="0.18"/>
  <pageSetup fitToHeight="1" fitToWidth="1" horizontalDpi="1200" verticalDpi="1200" orientation="portrait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7">
      <selection activeCell="E10" sqref="E10"/>
    </sheetView>
  </sheetViews>
  <sheetFormatPr defaultColWidth="9.00390625" defaultRowHeight="14.25"/>
  <cols>
    <col min="1" max="1" width="20.75390625" style="0" customWidth="1"/>
    <col min="2" max="2" width="26.375" style="45" customWidth="1"/>
    <col min="3" max="3" width="19.75390625" style="46" customWidth="1"/>
    <col min="4" max="4" width="19.75390625" style="47" customWidth="1"/>
    <col min="5" max="5" width="17.00390625" style="0" customWidth="1"/>
  </cols>
  <sheetData>
    <row r="1" ht="14.25">
      <c r="A1" s="48"/>
    </row>
    <row r="2" spans="1:5" s="6" customFormat="1" ht="12">
      <c r="A2" s="13"/>
      <c r="B2" s="49"/>
      <c r="C2" s="50"/>
      <c r="D2" s="51"/>
      <c r="E2" s="2" t="s">
        <v>157</v>
      </c>
    </row>
    <row r="3" spans="1:5" s="44" customFormat="1" ht="25.5" customHeight="1">
      <c r="A3" s="4" t="s">
        <v>158</v>
      </c>
      <c r="B3" s="52"/>
      <c r="C3" s="53"/>
      <c r="D3" s="54"/>
      <c r="E3" s="55"/>
    </row>
    <row r="4" spans="1:5" s="6" customFormat="1" ht="26.25" customHeight="1">
      <c r="A4" s="56" t="s">
        <v>3</v>
      </c>
      <c r="B4" s="56"/>
      <c r="C4" s="50"/>
      <c r="D4" s="51"/>
      <c r="E4" s="2" t="s">
        <v>4</v>
      </c>
    </row>
    <row r="5" spans="1:5" ht="21" customHeight="1">
      <c r="A5" s="57" t="s">
        <v>159</v>
      </c>
      <c r="B5" s="58"/>
      <c r="C5" s="59" t="s">
        <v>160</v>
      </c>
      <c r="D5" s="60"/>
      <c r="E5" s="61"/>
    </row>
    <row r="6" spans="1:5" ht="21" customHeight="1">
      <c r="A6" s="7" t="s">
        <v>114</v>
      </c>
      <c r="B6" s="7" t="s">
        <v>115</v>
      </c>
      <c r="C6" s="62" t="s">
        <v>16</v>
      </c>
      <c r="D6" s="63" t="s">
        <v>161</v>
      </c>
      <c r="E6" s="64" t="s">
        <v>162</v>
      </c>
    </row>
    <row r="7" spans="1:5" ht="21" customHeight="1">
      <c r="A7" s="65" t="s">
        <v>16</v>
      </c>
      <c r="B7" s="66"/>
      <c r="C7" s="62">
        <f>C8+C20+C33</f>
        <v>3410.54</v>
      </c>
      <c r="D7" s="62">
        <f>D8+D20+D33</f>
        <v>3180.4</v>
      </c>
      <c r="E7" s="62">
        <f>E8+E20+E33</f>
        <v>230.14000000000001</v>
      </c>
    </row>
    <row r="8" spans="1:5" ht="21" customHeight="1">
      <c r="A8" s="7">
        <v>301</v>
      </c>
      <c r="B8" s="34" t="s">
        <v>163</v>
      </c>
      <c r="C8" s="62">
        <f>SUM(C9:C19)</f>
        <v>3143.01</v>
      </c>
      <c r="D8" s="62">
        <f>SUM(D9:D19)</f>
        <v>3143.01</v>
      </c>
      <c r="E8" s="7"/>
    </row>
    <row r="9" spans="1:5" ht="21" customHeight="1">
      <c r="A9" s="7">
        <v>30101</v>
      </c>
      <c r="B9" s="34" t="s">
        <v>164</v>
      </c>
      <c r="C9" s="62">
        <v>272.43</v>
      </c>
      <c r="D9" s="62">
        <v>272.43</v>
      </c>
      <c r="E9" s="67"/>
    </row>
    <row r="10" spans="1:5" ht="21" customHeight="1">
      <c r="A10" s="7">
        <v>30102</v>
      </c>
      <c r="B10" s="34" t="s">
        <v>165</v>
      </c>
      <c r="C10" s="62">
        <v>699.92</v>
      </c>
      <c r="D10" s="62">
        <v>699.92</v>
      </c>
      <c r="E10" s="67"/>
    </row>
    <row r="11" spans="1:5" ht="21" customHeight="1">
      <c r="A11" s="7">
        <v>30103</v>
      </c>
      <c r="B11" s="34" t="s">
        <v>166</v>
      </c>
      <c r="C11" s="62">
        <v>841.18</v>
      </c>
      <c r="D11" s="62">
        <v>841.18</v>
      </c>
      <c r="E11" s="67"/>
    </row>
    <row r="12" spans="1:5" ht="21" customHeight="1">
      <c r="A12" s="7">
        <v>30107</v>
      </c>
      <c r="B12" s="34" t="s">
        <v>167</v>
      </c>
      <c r="C12" s="62">
        <v>69.54</v>
      </c>
      <c r="D12" s="62">
        <v>69.54</v>
      </c>
      <c r="E12" s="67"/>
    </row>
    <row r="13" spans="1:5" ht="21" customHeight="1">
      <c r="A13" s="7">
        <v>30108</v>
      </c>
      <c r="B13" s="34" t="s">
        <v>168</v>
      </c>
      <c r="C13" s="62">
        <v>168.11</v>
      </c>
      <c r="D13" s="62">
        <v>168.11</v>
      </c>
      <c r="E13" s="67"/>
    </row>
    <row r="14" spans="1:5" ht="21" customHeight="1">
      <c r="A14" s="7">
        <v>30109</v>
      </c>
      <c r="B14" s="34" t="s">
        <v>169</v>
      </c>
      <c r="C14" s="62">
        <v>84.06</v>
      </c>
      <c r="D14" s="62">
        <v>84.06</v>
      </c>
      <c r="E14" s="67"/>
    </row>
    <row r="15" spans="1:5" ht="21" customHeight="1">
      <c r="A15" s="7">
        <v>30110</v>
      </c>
      <c r="B15" s="34" t="s">
        <v>170</v>
      </c>
      <c r="C15" s="62">
        <v>59.17</v>
      </c>
      <c r="D15" s="62">
        <v>59.17</v>
      </c>
      <c r="E15" s="67"/>
    </row>
    <row r="16" spans="1:5" ht="21" customHeight="1">
      <c r="A16" s="7">
        <v>30111</v>
      </c>
      <c r="B16" s="34" t="s">
        <v>171</v>
      </c>
      <c r="C16" s="62">
        <v>24.66</v>
      </c>
      <c r="D16" s="62">
        <v>24.66</v>
      </c>
      <c r="E16" s="67"/>
    </row>
    <row r="17" spans="1:5" ht="21" customHeight="1">
      <c r="A17" s="7">
        <v>30112</v>
      </c>
      <c r="B17" s="34" t="s">
        <v>172</v>
      </c>
      <c r="C17" s="62">
        <v>5.3</v>
      </c>
      <c r="D17" s="62">
        <v>5.3</v>
      </c>
      <c r="E17" s="67"/>
    </row>
    <row r="18" spans="1:5" ht="21" customHeight="1">
      <c r="A18" s="7">
        <v>30113</v>
      </c>
      <c r="B18" s="34" t="s">
        <v>173</v>
      </c>
      <c r="C18" s="62">
        <v>465.42</v>
      </c>
      <c r="D18" s="62">
        <v>465.42</v>
      </c>
      <c r="E18" s="67"/>
    </row>
    <row r="19" spans="1:5" ht="21" customHeight="1">
      <c r="A19" s="7">
        <v>30199</v>
      </c>
      <c r="B19" s="34" t="s">
        <v>174</v>
      </c>
      <c r="C19" s="62">
        <v>453.22</v>
      </c>
      <c r="D19" s="62">
        <v>453.22</v>
      </c>
      <c r="E19" s="67"/>
    </row>
    <row r="20" spans="1:5" ht="21" customHeight="1">
      <c r="A20" s="7" t="s">
        <v>175</v>
      </c>
      <c r="B20" s="68" t="s">
        <v>176</v>
      </c>
      <c r="C20" s="62">
        <f>SUM(C21:C32)</f>
        <v>230.14000000000001</v>
      </c>
      <c r="D20" s="62"/>
      <c r="E20" s="62">
        <f>SUM(E21:E32)</f>
        <v>230.14000000000001</v>
      </c>
    </row>
    <row r="21" spans="1:5" ht="21" customHeight="1">
      <c r="A21" s="7">
        <v>30201</v>
      </c>
      <c r="B21" s="68" t="s">
        <v>177</v>
      </c>
      <c r="C21" s="62">
        <v>36.1</v>
      </c>
      <c r="D21" s="69"/>
      <c r="E21" s="62">
        <v>36.1</v>
      </c>
    </row>
    <row r="22" spans="1:5" ht="21" customHeight="1">
      <c r="A22" s="7">
        <v>30205</v>
      </c>
      <c r="B22" s="68" t="s">
        <v>178</v>
      </c>
      <c r="C22" s="62">
        <v>0.72</v>
      </c>
      <c r="D22" s="69"/>
      <c r="E22" s="62">
        <v>0.72</v>
      </c>
    </row>
    <row r="23" spans="1:5" ht="21" customHeight="1">
      <c r="A23" s="7">
        <v>30206</v>
      </c>
      <c r="B23" s="68" t="s">
        <v>179</v>
      </c>
      <c r="C23" s="62">
        <v>6.6</v>
      </c>
      <c r="D23" s="69"/>
      <c r="E23" s="62">
        <v>6.6</v>
      </c>
    </row>
    <row r="24" spans="1:5" ht="21" customHeight="1">
      <c r="A24" s="7">
        <v>30209</v>
      </c>
      <c r="B24" s="68" t="s">
        <v>180</v>
      </c>
      <c r="C24" s="62">
        <v>6.81</v>
      </c>
      <c r="D24" s="69"/>
      <c r="E24" s="62">
        <v>6.81</v>
      </c>
    </row>
    <row r="25" spans="1:5" ht="21" customHeight="1">
      <c r="A25" s="7">
        <v>30211</v>
      </c>
      <c r="B25" s="68" t="s">
        <v>181</v>
      </c>
      <c r="C25" s="62">
        <v>4</v>
      </c>
      <c r="D25" s="69"/>
      <c r="E25" s="62">
        <v>4</v>
      </c>
    </row>
    <row r="26" spans="1:5" ht="21" customHeight="1">
      <c r="A26" s="7">
        <v>30215</v>
      </c>
      <c r="B26" s="68" t="s">
        <v>182</v>
      </c>
      <c r="C26" s="62">
        <v>3</v>
      </c>
      <c r="D26" s="69"/>
      <c r="E26" s="62">
        <v>3</v>
      </c>
    </row>
    <row r="27" spans="1:5" ht="21" customHeight="1">
      <c r="A27" s="7">
        <v>30216</v>
      </c>
      <c r="B27" s="68" t="s">
        <v>183</v>
      </c>
      <c r="C27" s="62">
        <v>6</v>
      </c>
      <c r="D27" s="70"/>
      <c r="E27" s="62">
        <v>6</v>
      </c>
    </row>
    <row r="28" spans="1:5" ht="21" customHeight="1">
      <c r="A28" s="7">
        <v>30217</v>
      </c>
      <c r="B28" s="68" t="s">
        <v>184</v>
      </c>
      <c r="C28" s="62">
        <v>5</v>
      </c>
      <c r="D28" s="70"/>
      <c r="E28" s="62">
        <v>5</v>
      </c>
    </row>
    <row r="29" spans="1:5" ht="21" customHeight="1">
      <c r="A29" s="7">
        <v>30228</v>
      </c>
      <c r="B29" s="68" t="s">
        <v>185</v>
      </c>
      <c r="C29" s="62">
        <v>16.07</v>
      </c>
      <c r="D29" s="70"/>
      <c r="E29" s="62">
        <v>16.07</v>
      </c>
    </row>
    <row r="30" spans="1:5" ht="21" customHeight="1">
      <c r="A30" s="7">
        <v>30229</v>
      </c>
      <c r="B30" s="68" t="s">
        <v>186</v>
      </c>
      <c r="C30" s="62">
        <v>78.66</v>
      </c>
      <c r="D30" s="70"/>
      <c r="E30" s="62">
        <v>78.66</v>
      </c>
    </row>
    <row r="31" spans="1:5" ht="21" customHeight="1">
      <c r="A31" s="7">
        <v>30231</v>
      </c>
      <c r="B31" s="68" t="s">
        <v>187</v>
      </c>
      <c r="C31" s="62">
        <v>6</v>
      </c>
      <c r="D31" s="70"/>
      <c r="E31" s="62">
        <v>6</v>
      </c>
    </row>
    <row r="32" spans="1:5" ht="21" customHeight="1">
      <c r="A32" s="7">
        <v>30239</v>
      </c>
      <c r="B32" s="68" t="s">
        <v>188</v>
      </c>
      <c r="C32" s="62">
        <v>61.18</v>
      </c>
      <c r="D32" s="70"/>
      <c r="E32" s="62">
        <v>61.18</v>
      </c>
    </row>
    <row r="33" spans="1:5" ht="21" customHeight="1">
      <c r="A33" s="7" t="s">
        <v>189</v>
      </c>
      <c r="B33" s="68" t="s">
        <v>190</v>
      </c>
      <c r="C33" s="62">
        <f>SUM(C34:C37)</f>
        <v>37.39</v>
      </c>
      <c r="D33" s="62">
        <f>SUM(D34:D37)</f>
        <v>37.39</v>
      </c>
      <c r="E33" s="62">
        <f>SUM(E34:E37)</f>
        <v>0</v>
      </c>
    </row>
    <row r="34" spans="1:5" ht="21" customHeight="1">
      <c r="A34" s="7">
        <v>30305</v>
      </c>
      <c r="B34" s="68" t="s">
        <v>191</v>
      </c>
      <c r="C34" s="62">
        <v>1.63</v>
      </c>
      <c r="D34" s="62">
        <v>1.63</v>
      </c>
      <c r="E34" s="71"/>
    </row>
    <row r="35" spans="1:5" ht="21" customHeight="1">
      <c r="A35" s="7">
        <v>30307</v>
      </c>
      <c r="B35" s="68" t="s">
        <v>192</v>
      </c>
      <c r="C35" s="62">
        <v>6.1</v>
      </c>
      <c r="D35" s="62">
        <v>6.1</v>
      </c>
      <c r="E35" s="71"/>
    </row>
    <row r="36" spans="1:5" ht="21" customHeight="1">
      <c r="A36" s="7">
        <v>30309</v>
      </c>
      <c r="B36" s="68" t="s">
        <v>193</v>
      </c>
      <c r="C36" s="62">
        <v>0.06</v>
      </c>
      <c r="D36" s="62">
        <v>0.06</v>
      </c>
      <c r="E36" s="71"/>
    </row>
    <row r="37" spans="1:5" ht="21" customHeight="1">
      <c r="A37" s="7">
        <v>30399</v>
      </c>
      <c r="B37" s="68" t="s">
        <v>194</v>
      </c>
      <c r="C37" s="62">
        <v>29.6</v>
      </c>
      <c r="D37" s="62">
        <v>29.6</v>
      </c>
      <c r="E37" s="71"/>
    </row>
    <row r="39" spans="1:2" ht="14.25">
      <c r="A39" s="6" t="s">
        <v>195</v>
      </c>
      <c r="B39" s="49"/>
    </row>
  </sheetData>
  <sheetProtection/>
  <mergeCells count="5">
    <mergeCell ref="A3:E3"/>
    <mergeCell ref="A4:B4"/>
    <mergeCell ref="A5:B5"/>
    <mergeCell ref="C5:E5"/>
    <mergeCell ref="A7:B7"/>
  </mergeCells>
  <printOptions/>
  <pageMargins left="0.8600000000000001" right="0.75" top="0.42" bottom="0.17" header="0.42" footer="0.18"/>
  <pageSetup fitToHeight="1" fitToWidth="1" horizontalDpi="600" verticalDpi="6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0"/>
  <sheetViews>
    <sheetView workbookViewId="0" topLeftCell="A1">
      <selection activeCell="C11" sqref="C11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"/>
      <c r="D1" s="1"/>
      <c r="E1" s="1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196</v>
      </c>
      <c r="F2" s="13"/>
      <c r="G2" s="13"/>
      <c r="H2" s="13"/>
    </row>
    <row r="3" spans="1:244" s="11" customFormat="1" ht="32.25" customHeight="1">
      <c r="A3" s="16" t="s">
        <v>197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3</v>
      </c>
      <c r="B4" s="20"/>
      <c r="C4" s="21"/>
      <c r="D4" s="21"/>
      <c r="E4" s="10" t="s">
        <v>4</v>
      </c>
    </row>
    <row r="5" spans="1:5" ht="19.5" customHeight="1">
      <c r="A5" s="22" t="s">
        <v>110</v>
      </c>
      <c r="B5" s="23"/>
      <c r="C5" s="24" t="s">
        <v>198</v>
      </c>
      <c r="D5" s="25"/>
      <c r="E5" s="26"/>
    </row>
    <row r="6" spans="1:5" s="12" customFormat="1" ht="50.25" customHeight="1">
      <c r="A6" s="27" t="s">
        <v>114</v>
      </c>
      <c r="B6" s="28" t="s">
        <v>115</v>
      </c>
      <c r="C6" s="29" t="s">
        <v>16</v>
      </c>
      <c r="D6" s="29" t="s">
        <v>84</v>
      </c>
      <c r="E6" s="29" t="s">
        <v>85</v>
      </c>
    </row>
    <row r="7" spans="1:5" s="12" customFormat="1" ht="21" customHeight="1">
      <c r="A7" s="30" t="s">
        <v>16</v>
      </c>
      <c r="B7" s="31"/>
      <c r="C7" s="32">
        <v>0</v>
      </c>
      <c r="D7" s="32">
        <v>0</v>
      </c>
      <c r="E7" s="32">
        <v>0</v>
      </c>
    </row>
    <row r="8" spans="1:5" ht="21" customHeight="1">
      <c r="A8" s="33"/>
      <c r="B8" s="34" t="s">
        <v>199</v>
      </c>
      <c r="C8" s="35"/>
      <c r="D8" s="35"/>
      <c r="E8" s="35"/>
    </row>
    <row r="9" spans="1:5" ht="21" customHeight="1">
      <c r="A9" s="36"/>
      <c r="B9" s="34" t="s">
        <v>200</v>
      </c>
      <c r="C9" s="37"/>
      <c r="D9" s="37"/>
      <c r="E9" s="37"/>
    </row>
    <row r="10" spans="1:5" ht="21" customHeight="1">
      <c r="A10" s="36"/>
      <c r="B10" s="34" t="s">
        <v>201</v>
      </c>
      <c r="C10" s="38"/>
      <c r="D10" s="38"/>
      <c r="E10" s="38"/>
    </row>
    <row r="11" spans="1:5" ht="21" customHeight="1">
      <c r="A11" s="36"/>
      <c r="B11" s="34" t="s">
        <v>201</v>
      </c>
      <c r="C11" s="38"/>
      <c r="D11" s="38"/>
      <c r="E11" s="38"/>
    </row>
    <row r="12" spans="1:5" ht="21" customHeight="1">
      <c r="A12" s="39"/>
      <c r="B12" s="34" t="s">
        <v>202</v>
      </c>
      <c r="C12" s="40"/>
      <c r="D12" s="40"/>
      <c r="E12" s="40"/>
    </row>
    <row r="13" spans="1:5" ht="21" customHeight="1">
      <c r="A13" s="39"/>
      <c r="B13" s="34" t="s">
        <v>200</v>
      </c>
      <c r="C13" s="40"/>
      <c r="D13" s="40"/>
      <c r="E13" s="40"/>
    </row>
    <row r="14" spans="1:5" ht="21" customHeight="1">
      <c r="A14" s="39"/>
      <c r="B14" s="34" t="s">
        <v>203</v>
      </c>
      <c r="C14" s="40"/>
      <c r="D14" s="40"/>
      <c r="E14" s="40"/>
    </row>
    <row r="15" spans="1:5" ht="21" customHeight="1">
      <c r="A15" s="39"/>
      <c r="B15" s="34" t="s">
        <v>203</v>
      </c>
      <c r="C15" s="40"/>
      <c r="D15" s="40"/>
      <c r="E15" s="40"/>
    </row>
    <row r="16" spans="1:5" ht="21" customHeight="1">
      <c r="A16" s="39"/>
      <c r="B16" s="34" t="s">
        <v>204</v>
      </c>
      <c r="C16" s="40"/>
      <c r="D16" s="40"/>
      <c r="E16" s="40"/>
    </row>
    <row r="17" spans="1:5" ht="21" customHeight="1">
      <c r="A17" s="39"/>
      <c r="B17" s="7"/>
      <c r="C17" s="40"/>
      <c r="D17" s="40"/>
      <c r="E17" s="40"/>
    </row>
    <row r="19" spans="1:2" ht="19.5" customHeight="1">
      <c r="A19" s="41" t="s">
        <v>107</v>
      </c>
      <c r="B19" s="41"/>
    </row>
    <row r="20" spans="1:5" ht="19.5" customHeight="1">
      <c r="A20" s="42" t="s">
        <v>205</v>
      </c>
      <c r="C20" s="43"/>
      <c r="D20" s="43"/>
      <c r="E20" s="43"/>
    </row>
  </sheetData>
  <sheetProtection/>
  <mergeCells count="8">
    <mergeCell ref="A1:E1"/>
    <mergeCell ref="A3:E3"/>
    <mergeCell ref="A4:B4"/>
    <mergeCell ref="A5:B5"/>
    <mergeCell ref="C5:E5"/>
    <mergeCell ref="A7:B7"/>
    <mergeCell ref="A19:B19"/>
    <mergeCell ref="A20:E20"/>
  </mergeCells>
  <printOptions/>
  <pageMargins left="0.8600000000000001" right="0.75" top="0.42" bottom="0.17" header="0.42" footer="0.18"/>
  <pageSetup fitToHeight="1" fitToWidth="1"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A4" sqref="A4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206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207</v>
      </c>
      <c r="B3" s="5"/>
      <c r="L3" s="10"/>
    </row>
    <row r="4" spans="1:12" ht="17.25" customHeight="1">
      <c r="A4" s="6" t="s">
        <v>3</v>
      </c>
      <c r="B4" s="2" t="s">
        <v>4</v>
      </c>
      <c r="L4" s="2"/>
    </row>
    <row r="5" spans="1:4" ht="21" customHeight="1">
      <c r="A5" s="7" t="s">
        <v>208</v>
      </c>
      <c r="B5" s="7" t="s">
        <v>112</v>
      </c>
      <c r="C5" s="8"/>
      <c r="D5" s="8"/>
    </row>
    <row r="6" spans="1:2" ht="22.5" customHeight="1">
      <c r="A6" s="9" t="s">
        <v>209</v>
      </c>
      <c r="B6" s="9">
        <v>11</v>
      </c>
    </row>
    <row r="7" spans="1:2" ht="21" customHeight="1">
      <c r="A7" s="9" t="s">
        <v>210</v>
      </c>
      <c r="B7" s="9">
        <v>0</v>
      </c>
    </row>
    <row r="8" spans="1:2" ht="21" customHeight="1">
      <c r="A8" s="9" t="s">
        <v>211</v>
      </c>
      <c r="B8" s="9">
        <v>0</v>
      </c>
    </row>
    <row r="9" spans="1:2" ht="24" customHeight="1">
      <c r="A9" s="9" t="s">
        <v>212</v>
      </c>
      <c r="B9" s="9">
        <v>0</v>
      </c>
    </row>
    <row r="10" spans="1:2" ht="29.25" customHeight="1">
      <c r="A10" s="9" t="s">
        <v>213</v>
      </c>
      <c r="B10" s="9">
        <v>5</v>
      </c>
    </row>
    <row r="11" spans="1:2" ht="24.75" customHeight="1">
      <c r="A11" s="9" t="s">
        <v>214</v>
      </c>
      <c r="B11" s="9">
        <v>6</v>
      </c>
    </row>
    <row r="12" spans="1:2" ht="26.25" customHeight="1">
      <c r="A12" s="9" t="s">
        <v>215</v>
      </c>
      <c r="B12" s="9">
        <v>0</v>
      </c>
    </row>
    <row r="13" spans="1:2" ht="27" customHeight="1">
      <c r="A13" s="9" t="s">
        <v>216</v>
      </c>
      <c r="B13" s="9">
        <v>6</v>
      </c>
    </row>
  </sheetData>
  <sheetProtection/>
  <mergeCells count="1">
    <mergeCell ref="A3:B3"/>
  </mergeCells>
  <printOptions/>
  <pageMargins left="0.8600000000000001" right="0.75" top="0.42" bottom="0.17" header="0.42" footer="0.18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user</cp:lastModifiedBy>
  <cp:lastPrinted>2021-02-17T06:13:46Z</cp:lastPrinted>
  <dcterms:created xsi:type="dcterms:W3CDTF">2013-02-18T08:49:03Z</dcterms:created>
  <dcterms:modified xsi:type="dcterms:W3CDTF">2021-03-01T06:25:09Z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